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ielle.gagnebin\Nextcloud\EPS_Transport\Murielle\BESP\"/>
    </mc:Choice>
  </mc:AlternateContent>
  <xr:revisionPtr revIDLastSave="0" documentId="13_ncr:1_{CBD2F426-8659-4C20-BB19-EE026ED16C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TRA_StockTot" sheetId="11" r:id="rId2"/>
    <sheet name="Data" sheetId="10" r:id="rId3"/>
    <sheet name="BESP-passengers" sheetId="3" r:id="rId4"/>
    <sheet name="BESP-freight" sheetId="4" r:id="rId5"/>
  </sheets>
  <definedNames>
    <definedName name="_xlnm.Print_Titles" localSheetId="1">TRA_StockTot!$1:$1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2" i="4"/>
  <c r="D7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D3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D2" i="3"/>
  <c r="C55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C52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C44" i="10"/>
  <c r="A30" i="1"/>
  <c r="K22" i="10" l="1"/>
  <c r="D32" i="10" s="1"/>
  <c r="J22" i="10"/>
  <c r="I22" i="10"/>
  <c r="H22" i="10"/>
  <c r="G22" i="10"/>
  <c r="D28" i="10" l="1"/>
  <c r="C28" i="10"/>
  <c r="I29" i="10"/>
  <c r="E29" i="10"/>
  <c r="H29" i="10"/>
  <c r="D29" i="10"/>
  <c r="J29" i="10"/>
  <c r="G29" i="10"/>
  <c r="C29" i="10"/>
  <c r="F29" i="10"/>
  <c r="E30" i="10"/>
  <c r="C30" i="10"/>
  <c r="J31" i="10"/>
  <c r="F31" i="10"/>
  <c r="C31" i="10"/>
  <c r="D31" i="10"/>
  <c r="I31" i="10"/>
  <c r="E31" i="10"/>
  <c r="H31" i="10"/>
  <c r="G31" i="10"/>
  <c r="H32" i="10"/>
  <c r="G32" i="10"/>
  <c r="F32" i="10"/>
  <c r="E32" i="10"/>
  <c r="C32" i="10"/>
  <c r="D30" i="10" l="1"/>
  <c r="H23" i="10"/>
  <c r="I23" i="10"/>
  <c r="J23" i="10"/>
  <c r="K23" i="10"/>
  <c r="G23" i="10"/>
  <c r="J28" i="10"/>
  <c r="I28" i="10"/>
  <c r="H28" i="10"/>
  <c r="G28" i="10"/>
  <c r="F28" i="10"/>
  <c r="E28" i="10"/>
  <c r="B28" i="10" l="1"/>
  <c r="B30" i="10"/>
  <c r="L7" i="3" l="1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27" i="10"/>
  <c r="I3" i="4"/>
  <c r="H3" i="4"/>
  <c r="G3" i="4"/>
  <c r="F3" i="4"/>
  <c r="B32" i="10"/>
  <c r="B31" i="10"/>
  <c r="B29" i="10"/>
  <c r="E3" i="4"/>
  <c r="I7" i="3" l="1"/>
  <c r="F7" i="3"/>
  <c r="H2" i="4"/>
  <c r="G7" i="3"/>
  <c r="K7" i="3"/>
  <c r="F2" i="4"/>
  <c r="J2" i="4"/>
  <c r="J7" i="3"/>
  <c r="E2" i="4"/>
  <c r="I2" i="4"/>
  <c r="E7" i="3"/>
  <c r="H7" i="3"/>
  <c r="G2" i="4"/>
  <c r="K2" i="4"/>
</calcChain>
</file>

<file path=xl/sharedStrings.xml><?xml version="1.0" encoding="utf-8"?>
<sst xmlns="http://schemas.openxmlformats.org/spreadsheetml/2006/main" count="333" uniqueCount="149">
  <si>
    <t>BESP BAU EV Subsidy Percentage</t>
  </si>
  <si>
    <t>Sources:</t>
  </si>
  <si>
    <t>Notes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</si>
  <si>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</si>
  <si>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</si>
  <si>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</si>
  <si>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 Amounts</t>
  </si>
  <si>
    <t>Approximate EV Subsidy Percentage</t>
  </si>
  <si>
    <t>LDVs</t>
  </si>
  <si>
    <t>HDVs</t>
  </si>
  <si>
    <t>aircraft</t>
  </si>
  <si>
    <t>rail</t>
  </si>
  <si>
    <t>ships</t>
  </si>
  <si>
    <t>motorbikes</t>
  </si>
  <si>
    <t>Subsidy Percentage (dimensionless)</t>
  </si>
  <si>
    <t>Austria</t>
  </si>
  <si>
    <t>Belgium</t>
  </si>
  <si>
    <t>Finland</t>
  </si>
  <si>
    <t>France</t>
  </si>
  <si>
    <t>Germany</t>
  </si>
  <si>
    <t>Ireland</t>
  </si>
  <si>
    <t>Italy</t>
  </si>
  <si>
    <t>Romania</t>
  </si>
  <si>
    <t>Slovenia</t>
  </si>
  <si>
    <t>Spain</t>
  </si>
  <si>
    <t>Sweden</t>
  </si>
  <si>
    <t>UK</t>
  </si>
  <si>
    <t>https://www.acea.be/uploads/publications/Electric_vehicles-Tax_benefits_incentives_in_the_EU-2019.pdf</t>
  </si>
  <si>
    <t>Electric vehicles: tax benefits &amp; incentives in the EU</t>
  </si>
  <si>
    <t>max car value 50.000€</t>
  </si>
  <si>
    <t>Comment</t>
  </si>
  <si>
    <t>LDV</t>
  </si>
  <si>
    <t>2-wheelers</t>
  </si>
  <si>
    <t>https://www.oeamtc.at/thema/elektromobilitaet/#foerderungen-35420850</t>
  </si>
  <si>
    <t>Additional source</t>
  </si>
  <si>
    <t>https://finances.belgium.be/fr/particuliers/transport/vehicules_electriques</t>
  </si>
  <si>
    <t>https://www.service-public.fr/particuliers/vosdroits/F34014</t>
  </si>
  <si>
    <t>Luxembourg</t>
  </si>
  <si>
    <t>HDV</t>
  </si>
  <si>
    <t>Passenger</t>
  </si>
  <si>
    <t>Freight</t>
  </si>
  <si>
    <t>Cars: 6000€ until 45000€ purchase price incl. VAT, 3000€ until 60000€  + 2500€ scrapping bonus under revenue condition</t>
  </si>
  <si>
    <t>https://guichet.public.lu/fr/entreprises/sectoriel/transport/secteur-routier/deduction-mobilite-durable-2019.html</t>
  </si>
  <si>
    <t>https://www.idae.es/ayudas-y-financiacion/para-movilidad-y-vehiculos/plan-moves-incentivos-la-movilidad-eficiente-y</t>
  </si>
  <si>
    <t>https://www.bundesregierung.de/breg-de/aktuelles/umweltbonus-1692646</t>
  </si>
  <si>
    <t>Netherlands</t>
  </si>
  <si>
    <t>https://nos.nl/artikel/2325769-kabinet-4000-euro-subsidie-op-middenklasse-elektrische-auto.html</t>
  </si>
  <si>
    <t>https://www.transportstyrelsen.se/bonusmalus</t>
  </si>
  <si>
    <t>60.000 SEK</t>
  </si>
  <si>
    <t>Portugal</t>
  </si>
  <si>
    <t>https://www.fundoambiental.pt/avisos-2020/mitigacao-das-alteracoes-climaticas/incentivo-pela-introducao-no-consumo-de-veiculos-de-baixas-emissoes-2020.aspx</t>
  </si>
  <si>
    <t>https://www.gov.uk/government/news/plug-in-vehicle-grants-update-following-todays-budget</t>
  </si>
  <si>
    <t>https://www.afm.ro/main/programe/vehicule_electrice/2020/comunicat_presa-rabla_plus-2020_03_25.pdf</t>
  </si>
  <si>
    <t>EU28 (2013-2020)</t>
  </si>
  <si>
    <t>in €2019</t>
  </si>
  <si>
    <t>max 15% of purchase value</t>
  </si>
  <si>
    <t>Cars: 6.000€ until 40.000€ purchase price excl. VAT, 5000€ above; financed 50%-50% by State &amp; industry. Total promote sale of 400.000 EV's.</t>
  </si>
  <si>
    <t>1.500€ from the federal government + 1.500€ by the industry) Max purchase price 50.000€ incl. VAT</t>
  </si>
  <si>
    <t>3.000 GBP, max car value 50.000GBP; Motorcycles: 1.500 GBP; Freight: 8.000 GBP</t>
  </si>
  <si>
    <t>700 cars/year; 1000 motorcycles/year; 300 freight LDVs/year; new annoucement each year</t>
  </si>
  <si>
    <t>Starting 07/2020, max car value 45.000€ - not final</t>
  </si>
  <si>
    <t>End year*</t>
  </si>
  <si>
    <t>* if end year not available, we considered 2025 to be the last year</t>
  </si>
  <si>
    <t>Bus (HDV)</t>
  </si>
  <si>
    <t>Cars (LDV)</t>
  </si>
  <si>
    <t>+1500€ scrapping program not included</t>
  </si>
  <si>
    <t>Additional reference per Member State next to figures in "Data"</t>
  </si>
  <si>
    <t>We account for State-level subsidies for EVs but not for charging equipment or regional subsidies.</t>
  </si>
  <si>
    <t xml:space="preserve">The EU mostly has BAU subsidies for passenger LDVs, some countries also offer subsidies </t>
  </si>
  <si>
    <t>for vehicle types: for LDV, HDV and passenger motorcycles only.</t>
  </si>
  <si>
    <t>Policies being modified regularly, only the latest state of play has been taken into account (May 2020).</t>
  </si>
  <si>
    <t>European Automobile Manufacturers Association (reference but not  accurate)</t>
  </si>
  <si>
    <t>EU28 - Stock of vehicles (total)</t>
  </si>
  <si>
    <t>Stock of vehicle (total)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</si>
  <si>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</si>
  <si>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</si>
  <si>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</si>
  <si>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</si>
  <si>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</si>
  <si>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</si>
  <si>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</si>
  <si>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</si>
  <si>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</si>
  <si>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</si>
  <si>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</si>
  <si>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</si>
  <si>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</si>
  <si>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</si>
  <si>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</si>
  <si>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</si>
  <si>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</si>
  <si>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</si>
  <si>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</si>
  <si>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</si>
  <si>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</si>
  <si>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</si>
  <si>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</si>
  <si>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</si>
  <si>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</si>
  <si>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</si>
  <si>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</si>
  <si>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</si>
  <si>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</si>
  <si>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</si>
  <si>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</si>
  <si>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</si>
  <si>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</si>
  <si>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</si>
  <si>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</si>
  <si>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</si>
  <si>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</si>
  <si>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</si>
  <si>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</si>
  <si>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</si>
  <si>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</si>
  <si>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</si>
  <si>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</si>
  <si>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</si>
  <si>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</si>
  <si>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</si>
  <si>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</si>
  <si>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</si>
  <si>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</si>
  <si>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</si>
  <si>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</si>
  <si>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</si>
  <si>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</si>
  <si>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</si>
  <si>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</si>
  <si>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</si>
  <si>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</si>
  <si>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JRC C.6 (European Commission)</t>
  </si>
  <si>
    <t xml:space="preserve">POTEnCIA - Transport sector and bunkers model results 2000-2050 (annual) </t>
  </si>
  <si>
    <t>Stock of vehicles per member state</t>
  </si>
  <si>
    <t>Uncovered stock</t>
  </si>
  <si>
    <t>Stock</t>
  </si>
  <si>
    <t>Pass. Vehicle</t>
  </si>
  <si>
    <t>Fght LDV</t>
  </si>
  <si>
    <t>Fght HDV</t>
  </si>
  <si>
    <t>Member State</t>
  </si>
  <si>
    <t>Stock-Weighted State Avg Tax Credit/Subsidy</t>
  </si>
  <si>
    <t>EU28: Central_2018; TRA_StockTot from EU28, and TRA_Totals from country files</t>
  </si>
  <si>
    <t>$2012 to €2019</t>
  </si>
  <si>
    <t>The average cost of each technology is taken from the file BNVP and converted back to €2019:</t>
  </si>
  <si>
    <t>See conversion file in InputData</t>
  </si>
  <si>
    <t>New Vehicle Price</t>
  </si>
  <si>
    <t>Passenger (incl. Taxes)</t>
  </si>
  <si>
    <t>Freight (excl. VAT)</t>
  </si>
  <si>
    <t>in $2012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</si>
</sst>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&quot;$&quot;#,##0_);[Red]\(&quot;$&quot;#,##0\)"/>
    <numFmt numFmtId="165" formatCode="0.0%"/>
    <numFmt numFmtId="166" formatCode="0.000"/>
    <numFmt numFmtId="167" formatCode="#,##0.00\ &quot;€&quot;"/>
    <numFmt numFmtId="168" formatCode="#,##0\ &quot;€&quot;"/>
    <numFmt numFmtId="169" formatCode="_-* #,##0\ &quot;€&quot;_-;\-* #,##0\ &quot;€&quot;_-;_-* &quot;-&quot;??\ &quot;€&quot;_-;_-@_-"/>
    <numFmt numFmtId="170" formatCode="_-* #,##0_-;\-* #,##0_-;_-* &quot;-&quot;??_-;_-@_-"/>
    <numFmt numFmtId="171" formatCode="0.0"/>
    <numFmt numFmtId="172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5" fillId="0" borderId="0"/>
    <xf numFmtId="0" fontId="15" fillId="0" borderId="16" applyNumberFormat="0" applyProtection="0">
      <alignment wrapText="1"/>
    </xf>
    <xf numFmtId="0" fontId="16" fillId="0" borderId="17" applyNumberFormat="0" applyProtection="0">
      <alignment wrapText="1"/>
    </xf>
    <xf numFmtId="0" fontId="15" fillId="0" borderId="18" applyNumberFormat="0" applyFont="0" applyProtection="0">
      <alignment wrapText="1"/>
    </xf>
    <xf numFmtId="0" fontId="16" fillId="0" borderId="19" applyNumberFormat="0" applyProtection="0">
      <alignment wrapText="1"/>
    </xf>
    <xf numFmtId="0" fontId="15" fillId="0" borderId="0" applyNumberFormat="0" applyFill="0" applyBorder="0" applyAlignment="0" applyProtection="0"/>
    <xf numFmtId="0" fontId="17" fillId="0" borderId="0" applyNumberFormat="0" applyProtection="0">
      <alignment horizontal="left"/>
    </xf>
    <xf numFmtId="0" fontId="6" fillId="0" borderId="0"/>
  </cellStyleXfs>
  <cellXfs count="102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/>
    <xf numFmtId="164" fontId="2" fillId="0" borderId="0" xfId="0" applyNumberFormat="1" applyFont="1"/>
    <xf numFmtId="164" fontId="0" fillId="0" borderId="0" xfId="0" applyNumberFormat="1" applyFont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3" fillId="0" borderId="0" xfId="2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vertical="center"/>
    </xf>
    <xf numFmtId="167" fontId="0" fillId="0" borderId="0" xfId="0" applyNumberFormat="1"/>
    <xf numFmtId="168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9" fontId="0" fillId="0" borderId="1" xfId="0" applyNumberFormat="1" applyBorder="1"/>
    <xf numFmtId="170" fontId="0" fillId="0" borderId="1" xfId="3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2" fillId="0" borderId="0" xfId="0" applyFont="1" applyFill="1" applyBorder="1"/>
    <xf numFmtId="164" fontId="2" fillId="0" borderId="1" xfId="0" applyNumberFormat="1" applyFont="1" applyBorder="1" applyAlignment="1">
      <alignment horizontal="center"/>
    </xf>
    <xf numFmtId="165" fontId="0" fillId="3" borderId="1" xfId="1" applyNumberFormat="1" applyFont="1" applyFill="1" applyBorder="1"/>
    <xf numFmtId="0" fontId="7" fillId="4" borderId="14" xfId="5" applyFont="1" applyFill="1" applyBorder="1" applyAlignment="1">
      <alignment horizontal="left" vertical="center"/>
    </xf>
    <xf numFmtId="1" fontId="8" fillId="4" borderId="14" xfId="5" applyNumberFormat="1" applyFont="1" applyFill="1" applyBorder="1" applyAlignment="1">
      <alignment horizontal="center" vertical="center"/>
    </xf>
    <xf numFmtId="0" fontId="9" fillId="5" borderId="0" xfId="5" applyFont="1" applyFill="1" applyAlignment="1">
      <alignment vertical="center"/>
    </xf>
    <xf numFmtId="171" fontId="10" fillId="0" borderId="15" xfId="5" applyNumberFormat="1" applyFont="1" applyBorder="1" applyAlignment="1">
      <alignment vertical="center"/>
    </xf>
    <xf numFmtId="0" fontId="11" fillId="6" borderId="12" xfId="5" applyFont="1" applyFill="1" applyBorder="1" applyAlignment="1">
      <alignment horizontal="left" vertical="center"/>
    </xf>
    <xf numFmtId="3" fontId="12" fillId="6" borderId="12" xfId="5" applyNumberFormat="1" applyFont="1" applyFill="1" applyBorder="1" applyAlignment="1">
      <alignment vertical="center"/>
    </xf>
    <xf numFmtId="0" fontId="13" fillId="7" borderId="12" xfId="5" applyFont="1" applyFill="1" applyBorder="1" applyAlignment="1">
      <alignment horizontal="left" vertical="center" indent="1"/>
    </xf>
    <xf numFmtId="3" fontId="13" fillId="7" borderId="12" xfId="5" applyNumberFormat="1" applyFont="1" applyFill="1" applyBorder="1" applyAlignment="1">
      <alignment vertical="center"/>
    </xf>
    <xf numFmtId="0" fontId="9" fillId="5" borderId="12" xfId="5" applyFont="1" applyFill="1" applyBorder="1" applyAlignment="1">
      <alignment horizontal="left" vertical="center" indent="2"/>
    </xf>
    <xf numFmtId="3" fontId="9" fillId="0" borderId="12" xfId="5" applyNumberFormat="1" applyFont="1" applyBorder="1" applyAlignment="1">
      <alignment vertical="center"/>
    </xf>
    <xf numFmtId="0" fontId="9" fillId="5" borderId="4" xfId="5" applyFont="1" applyFill="1" applyBorder="1" applyAlignment="1">
      <alignment horizontal="left" vertical="center" indent="3"/>
    </xf>
    <xf numFmtId="3" fontId="9" fillId="0" borderId="4" xfId="5" applyNumberFormat="1" applyFont="1" applyBorder="1" applyAlignment="1">
      <alignment vertical="center"/>
    </xf>
    <xf numFmtId="0" fontId="9" fillId="5" borderId="0" xfId="5" applyFont="1" applyFill="1" applyAlignment="1">
      <alignment horizontal="left" vertical="center" indent="3"/>
    </xf>
    <xf numFmtId="3" fontId="9" fillId="0" borderId="0" xfId="5" applyNumberFormat="1" applyFont="1" applyAlignment="1">
      <alignment vertical="center"/>
    </xf>
    <xf numFmtId="0" fontId="9" fillId="5" borderId="7" xfId="5" applyFont="1" applyFill="1" applyBorder="1" applyAlignment="1">
      <alignment horizontal="left" vertical="center" indent="3"/>
    </xf>
    <xf numFmtId="3" fontId="9" fillId="0" borderId="7" xfId="5" applyNumberFormat="1" applyFont="1" applyBorder="1" applyAlignment="1">
      <alignment vertical="center"/>
    </xf>
    <xf numFmtId="172" fontId="9" fillId="0" borderId="12" xfId="5" applyNumberFormat="1" applyFont="1" applyBorder="1" applyAlignment="1">
      <alignment vertical="center"/>
    </xf>
    <xf numFmtId="172" fontId="9" fillId="0" borderId="0" xfId="5" applyNumberFormat="1" applyFont="1" applyAlignment="1">
      <alignment vertical="center"/>
    </xf>
    <xf numFmtId="172" fontId="9" fillId="0" borderId="7" xfId="5" applyNumberFormat="1" applyFont="1" applyBorder="1" applyAlignment="1">
      <alignment vertical="center"/>
    </xf>
    <xf numFmtId="171" fontId="10" fillId="0" borderId="0" xfId="5" applyNumberFormat="1" applyFont="1" applyAlignment="1">
      <alignment vertical="center"/>
    </xf>
    <xf numFmtId="171" fontId="10" fillId="8" borderId="12" xfId="5" applyNumberFormat="1" applyFont="1" applyFill="1" applyBorder="1" applyAlignment="1">
      <alignment vertical="center"/>
    </xf>
    <xf numFmtId="1" fontId="9" fillId="8" borderId="12" xfId="5" applyNumberFormat="1" applyFont="1" applyFill="1" applyBorder="1" applyAlignment="1">
      <alignment vertical="center"/>
    </xf>
    <xf numFmtId="3" fontId="11" fillId="6" borderId="12" xfId="5" applyNumberFormat="1" applyFont="1" applyFill="1" applyBorder="1" applyAlignment="1">
      <alignment vertical="center"/>
    </xf>
    <xf numFmtId="0" fontId="14" fillId="6" borderId="12" xfId="5" applyFont="1" applyFill="1" applyBorder="1" applyAlignment="1">
      <alignment horizontal="left" vertical="center" indent="1"/>
    </xf>
    <xf numFmtId="3" fontId="14" fillId="6" borderId="12" xfId="5" applyNumberFormat="1" applyFont="1" applyFill="1" applyBorder="1" applyAlignment="1">
      <alignment vertical="center"/>
    </xf>
    <xf numFmtId="0" fontId="8" fillId="6" borderId="12" xfId="5" applyFont="1" applyFill="1" applyBorder="1" applyAlignment="1">
      <alignment horizontal="left" vertical="center" indent="2"/>
    </xf>
    <xf numFmtId="3" fontId="8" fillId="6" borderId="12" xfId="5" applyNumberFormat="1" applyFont="1" applyFill="1" applyBorder="1" applyAlignment="1">
      <alignment vertical="center"/>
    </xf>
    <xf numFmtId="0" fontId="9" fillId="7" borderId="12" xfId="5" applyFont="1" applyFill="1" applyBorder="1" applyAlignment="1">
      <alignment horizontal="left" vertical="center" indent="3"/>
    </xf>
    <xf numFmtId="3" fontId="9" fillId="7" borderId="12" xfId="5" applyNumberFormat="1" applyFont="1" applyFill="1" applyBorder="1" applyAlignment="1">
      <alignment vertical="center"/>
    </xf>
    <xf numFmtId="0" fontId="9" fillId="5" borderId="0" xfId="5" applyFont="1" applyFill="1" applyAlignment="1">
      <alignment horizontal="left" vertical="center" indent="4"/>
    </xf>
    <xf numFmtId="0" fontId="9" fillId="5" borderId="7" xfId="5" applyFont="1" applyFill="1" applyBorder="1" applyAlignment="1">
      <alignment horizontal="left" vertical="center" indent="4"/>
    </xf>
    <xf numFmtId="0" fontId="9" fillId="8" borderId="0" xfId="5" applyFont="1" applyFill="1" applyAlignment="1">
      <alignment vertical="center"/>
    </xf>
    <xf numFmtId="0" fontId="9" fillId="7" borderId="12" xfId="5" applyFont="1" applyFill="1" applyBorder="1" applyAlignment="1">
      <alignment horizontal="left" vertical="center" indent="2"/>
    </xf>
    <xf numFmtId="0" fontId="9" fillId="5" borderId="0" xfId="5" applyFont="1" applyFill="1" applyAlignment="1">
      <alignment horizontal="left" vertical="center" indent="2"/>
    </xf>
    <xf numFmtId="0" fontId="9" fillId="5" borderId="7" xfId="5" applyFont="1" applyFill="1" applyBorder="1" applyAlignment="1">
      <alignment horizontal="left" vertical="center" indent="2"/>
    </xf>
    <xf numFmtId="172" fontId="11" fillId="6" borderId="12" xfId="5" applyNumberFormat="1" applyFont="1" applyFill="1" applyBorder="1" applyAlignment="1">
      <alignment vertical="center"/>
    </xf>
    <xf numFmtId="0" fontId="9" fillId="7" borderId="12" xfId="5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0" xfId="0" applyAlignment="1"/>
    <xf numFmtId="170" fontId="0" fillId="0" borderId="1" xfId="0" applyNumberFormat="1" applyBorder="1"/>
    <xf numFmtId="0" fontId="2" fillId="0" borderId="1" xfId="0" applyFont="1" applyBorder="1" applyAlignment="1">
      <alignment vertical="center" wrapText="1"/>
    </xf>
    <xf numFmtId="164" fontId="0" fillId="0" borderId="0" xfId="0" applyNumberFormat="1" applyBorder="1"/>
    <xf numFmtId="170" fontId="0" fillId="0" borderId="0" xfId="3" applyNumberFormat="1" applyFont="1" applyBorder="1"/>
    <xf numFmtId="0" fontId="0" fillId="0" borderId="0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/>
    <xf numFmtId="166" fontId="0" fillId="0" borderId="0" xfId="0" applyNumberFormat="1" applyFill="1"/>
    <xf numFmtId="168" fontId="0" fillId="0" borderId="1" xfId="0" applyNumberFormat="1" applyBorder="1" applyAlignment="1">
      <alignment horizontal="center" vertical="center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1" xfId="0" quotePrefix="1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4">
    <cellStyle name="Body: normal cell" xfId="9" xr:uid="{D4E05C21-2B62-40AC-B2A3-46137CA35041}"/>
    <cellStyle name="Font: Calibri, 9pt regular" xfId="11" xr:uid="{B1A27CA5-F6C3-466B-98D7-83877E63C291}"/>
    <cellStyle name="Footnotes: top row" xfId="7" xr:uid="{8D3ABD82-8646-4B15-81E0-FCD1097370A7}"/>
    <cellStyle name="Header: bottom row" xfId="10" xr:uid="{EDBAB413-3A79-4BA4-9A4A-0F7C9ADCE1C2}"/>
    <cellStyle name="Komma" xfId="3" builtinId="3"/>
    <cellStyle name="Link" xfId="2" builtinId="8"/>
    <cellStyle name="Normal 2" xfId="5" xr:uid="{5445B3CA-9F5A-4654-A72F-A3DC55720693}"/>
    <cellStyle name="Normal 2 2" xfId="13" xr:uid="{38FFD8C8-2F59-4E32-8CB7-7452DF16C4BF}"/>
    <cellStyle name="Normal 2 3" xfId="6" xr:uid="{1790C2B9-F094-49DE-91E7-8745DFD0BE43}"/>
    <cellStyle name="Parent row" xfId="8" xr:uid="{4815AC62-5388-47BF-8F9A-59494DED1F8D}"/>
    <cellStyle name="Prozent" xfId="1" builtinId="5"/>
    <cellStyle name="Standard" xfId="0" builtinId="0"/>
    <cellStyle name="Standard 2" xfId="4" xr:uid="{AEB1E88B-5C31-43BF-8111-96E13A12EB45}"/>
    <cellStyle name="Table title" xfId="12" xr:uid="{C6FB54C6-F08D-408E-8181-7DEC8C9E6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cea.be/uploads/publications/Electric_vehicles-Tax_benefits_incentives_in_the_EU-20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undoambiental.pt/avisos-2020/mitigacao-das-alteracoes-climaticas/incentivo-pela-introducao-no-consumo-de-veiculos-de-baixas-emissoes-2020.aspx" TargetMode="External"/><Relationship Id="rId2" Type="http://schemas.openxmlformats.org/officeDocument/2006/relationships/hyperlink" Target="https://finances.belgium.be/fr/particuliers/transport/vehicules_electriques" TargetMode="External"/><Relationship Id="rId1" Type="http://schemas.openxmlformats.org/officeDocument/2006/relationships/hyperlink" Target="https://www.service-public.fr/particuliers/vosdroits/F34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2" max="2" width="70.85546875" style="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6</v>
      </c>
    </row>
    <row r="4" spans="1:2" x14ac:dyDescent="0.25">
      <c r="B4" s="14" t="s">
        <v>71</v>
      </c>
    </row>
    <row r="5" spans="1:2" x14ac:dyDescent="0.25">
      <c r="B5" s="3">
        <v>2019</v>
      </c>
    </row>
    <row r="6" spans="1:2" x14ac:dyDescent="0.25">
      <c r="B6" s="14" t="s">
        <v>28</v>
      </c>
    </row>
    <row r="7" spans="1:2" x14ac:dyDescent="0.25">
      <c r="B7" s="11" t="s">
        <v>27</v>
      </c>
    </row>
    <row r="8" spans="1:2" x14ac:dyDescent="0.25">
      <c r="B8" s="11"/>
    </row>
    <row r="9" spans="1:2" x14ac:dyDescent="0.25">
      <c r="B9" s="3" t="s">
        <v>66</v>
      </c>
    </row>
    <row r="11" spans="1:2" x14ac:dyDescent="0.25">
      <c r="B11" s="4" t="s">
        <v>133</v>
      </c>
    </row>
    <row r="12" spans="1:2" x14ac:dyDescent="0.25">
      <c r="B12" s="66" t="s">
        <v>131</v>
      </c>
    </row>
    <row r="13" spans="1:2" x14ac:dyDescent="0.25">
      <c r="B13" s="65">
        <v>2019</v>
      </c>
    </row>
    <row r="14" spans="1:2" s="13" customFormat="1" x14ac:dyDescent="0.25">
      <c r="B14" s="66" t="s">
        <v>132</v>
      </c>
    </row>
    <row r="15" spans="1:2" s="13" customFormat="1" x14ac:dyDescent="0.25">
      <c r="B15" s="66" t="s">
        <v>141</v>
      </c>
    </row>
    <row r="22" spans="1:2" x14ac:dyDescent="0.25">
      <c r="A22" s="1" t="s">
        <v>2</v>
      </c>
    </row>
    <row r="23" spans="1:2" x14ac:dyDescent="0.25">
      <c r="A23" s="5" t="s">
        <v>68</v>
      </c>
    </row>
    <row r="24" spans="1:2" x14ac:dyDescent="0.25">
      <c r="A24" t="s">
        <v>69</v>
      </c>
    </row>
    <row r="25" spans="1:2" x14ac:dyDescent="0.25">
      <c r="A25" t="s">
        <v>67</v>
      </c>
    </row>
    <row r="27" spans="1:2" x14ac:dyDescent="0.25">
      <c r="A27" t="s">
        <v>70</v>
      </c>
    </row>
    <row r="29" spans="1:2" x14ac:dyDescent="0.25">
      <c r="A29" t="s">
        <v>143</v>
      </c>
    </row>
    <row r="30" spans="1:2" x14ac:dyDescent="0.25">
      <c r="A30" s="3">
        <f>1/1.18203118328759</f>
        <v>0.84600136962435657</v>
      </c>
      <c r="B30" s="3" t="s">
        <v>142</v>
      </c>
    </row>
    <row r="32" spans="1:2" x14ac:dyDescent="0.25">
      <c r="A32" t="s">
        <v>144</v>
      </c>
    </row>
  </sheetData>
  <hyperlinks>
    <hyperlink ref="B7" r:id="rId1" xr:uid="{8A3AFF8A-3554-48BE-B942-671BD49E002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DF52-90EE-4195-9136-540A26ADA4D0}">
  <sheetPr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U7" sqref="U7"/>
    </sheetView>
  </sheetViews>
  <sheetFormatPr baseColWidth="10" defaultColWidth="9.140625" defaultRowHeight="11.25" x14ac:dyDescent="0.25"/>
  <cols>
    <col min="1" max="1" width="50.7109375" style="30" customWidth="1"/>
    <col min="2" max="2" width="0.42578125" style="30" customWidth="1"/>
    <col min="3" max="18" width="9.7109375" style="30" hidden="1" customWidth="1"/>
    <col min="19" max="21" width="9.7109375" style="30" customWidth="1"/>
    <col min="22" max="22" width="0.28515625" style="30" customWidth="1"/>
    <col min="23" max="51" width="9.7109375" style="30" hidden="1" customWidth="1"/>
    <col min="52" max="52" width="9.7109375" style="30" customWidth="1"/>
    <col min="53" max="16384" width="9.140625" style="30"/>
  </cols>
  <sheetData>
    <row r="1" spans="1:52" ht="13.5" thickBot="1" x14ac:dyDescent="0.3">
      <c r="A1" s="28" t="s">
        <v>72</v>
      </c>
      <c r="B1" s="29">
        <v>2000</v>
      </c>
      <c r="C1" s="29">
        <v>2001</v>
      </c>
      <c r="D1" s="29">
        <v>2002</v>
      </c>
      <c r="E1" s="29">
        <v>2003</v>
      </c>
      <c r="F1" s="29">
        <v>2004</v>
      </c>
      <c r="G1" s="29">
        <v>2005</v>
      </c>
      <c r="H1" s="29">
        <v>2006</v>
      </c>
      <c r="I1" s="29">
        <v>2007</v>
      </c>
      <c r="J1" s="29">
        <v>2008</v>
      </c>
      <c r="K1" s="29">
        <v>2009</v>
      </c>
      <c r="L1" s="29">
        <v>2010</v>
      </c>
      <c r="M1" s="29">
        <v>2011</v>
      </c>
      <c r="N1" s="29">
        <v>2012</v>
      </c>
      <c r="O1" s="29">
        <v>2013</v>
      </c>
      <c r="P1" s="29">
        <v>2014</v>
      </c>
      <c r="Q1" s="29">
        <v>2015</v>
      </c>
      <c r="R1" s="29">
        <v>2016</v>
      </c>
      <c r="S1" s="29">
        <v>2017</v>
      </c>
      <c r="T1" s="29">
        <v>2018</v>
      </c>
      <c r="U1" s="29">
        <v>2019</v>
      </c>
      <c r="V1" s="29">
        <v>2020</v>
      </c>
      <c r="W1" s="29">
        <v>2021</v>
      </c>
      <c r="X1" s="29">
        <v>2022</v>
      </c>
      <c r="Y1" s="29">
        <v>2023</v>
      </c>
      <c r="Z1" s="29">
        <v>2024</v>
      </c>
      <c r="AA1" s="29">
        <v>2025</v>
      </c>
      <c r="AB1" s="29">
        <v>2026</v>
      </c>
      <c r="AC1" s="29">
        <v>2027</v>
      </c>
      <c r="AD1" s="29">
        <v>2028</v>
      </c>
      <c r="AE1" s="29">
        <v>2029</v>
      </c>
      <c r="AF1" s="29">
        <v>2030</v>
      </c>
      <c r="AG1" s="29">
        <v>2031</v>
      </c>
      <c r="AH1" s="29">
        <v>2032</v>
      </c>
      <c r="AI1" s="29">
        <v>2033</v>
      </c>
      <c r="AJ1" s="29">
        <v>2034</v>
      </c>
      <c r="AK1" s="29">
        <v>2035</v>
      </c>
      <c r="AL1" s="29">
        <v>2036</v>
      </c>
      <c r="AM1" s="29">
        <v>2037</v>
      </c>
      <c r="AN1" s="29">
        <v>2038</v>
      </c>
      <c r="AO1" s="29">
        <v>2039</v>
      </c>
      <c r="AP1" s="29">
        <v>2040</v>
      </c>
      <c r="AQ1" s="29">
        <v>2041</v>
      </c>
      <c r="AR1" s="29">
        <v>2042</v>
      </c>
      <c r="AS1" s="29">
        <v>2043</v>
      </c>
      <c r="AT1" s="29">
        <v>2044</v>
      </c>
      <c r="AU1" s="29">
        <v>2045</v>
      </c>
      <c r="AV1" s="29">
        <v>2046</v>
      </c>
      <c r="AW1" s="29">
        <v>2047</v>
      </c>
      <c r="AX1" s="29">
        <v>2048</v>
      </c>
      <c r="AY1" s="29">
        <v>2049</v>
      </c>
      <c r="AZ1" s="29">
        <v>2050</v>
      </c>
    </row>
    <row r="2" spans="1:52" x14ac:dyDescent="0.25">
      <c r="A2" s="31"/>
    </row>
    <row r="3" spans="1:52" x14ac:dyDescent="0.25">
      <c r="A3" s="32" t="s">
        <v>73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</row>
    <row r="4" spans="1:52" x14ac:dyDescent="0.25">
      <c r="A4" s="34" t="s">
        <v>74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</row>
    <row r="5" spans="1:52" x14ac:dyDescent="0.25">
      <c r="A5" s="36" t="s">
        <v>75</v>
      </c>
      <c r="B5" s="37">
        <v>227942846</v>
      </c>
      <c r="C5" s="37">
        <v>234377604</v>
      </c>
      <c r="D5" s="37">
        <v>239280894</v>
      </c>
      <c r="E5" s="37">
        <v>243548497</v>
      </c>
      <c r="F5" s="37">
        <v>247577889</v>
      </c>
      <c r="G5" s="37">
        <v>253066482</v>
      </c>
      <c r="H5" s="37">
        <v>258973453</v>
      </c>
      <c r="I5" s="37">
        <v>265190216</v>
      </c>
      <c r="J5" s="37">
        <v>269860619</v>
      </c>
      <c r="K5" s="37">
        <v>272113428</v>
      </c>
      <c r="L5" s="37">
        <v>276529092</v>
      </c>
      <c r="M5" s="37">
        <v>279812599</v>
      </c>
      <c r="N5" s="37">
        <v>281549162</v>
      </c>
      <c r="O5" s="37">
        <v>286000218</v>
      </c>
      <c r="P5" s="37">
        <v>289308296</v>
      </c>
      <c r="Q5" s="37">
        <v>292751201</v>
      </c>
      <c r="R5" s="37">
        <v>299873301</v>
      </c>
      <c r="S5" s="37">
        <v>306661748</v>
      </c>
      <c r="T5" s="37">
        <v>312056733</v>
      </c>
      <c r="U5" s="37">
        <v>316958901</v>
      </c>
      <c r="V5" s="37">
        <v>321103966</v>
      </c>
      <c r="W5" s="37">
        <v>325203751</v>
      </c>
      <c r="X5" s="37">
        <v>329324929</v>
      </c>
      <c r="Y5" s="37">
        <v>332982268</v>
      </c>
      <c r="Z5" s="37">
        <v>336234566</v>
      </c>
      <c r="AA5" s="37">
        <v>339304588</v>
      </c>
      <c r="AB5" s="37">
        <v>341688416</v>
      </c>
      <c r="AC5" s="37">
        <v>343723797</v>
      </c>
      <c r="AD5" s="37">
        <v>345835620</v>
      </c>
      <c r="AE5" s="37">
        <v>347848443</v>
      </c>
      <c r="AF5" s="37">
        <v>349919184</v>
      </c>
      <c r="AG5" s="37">
        <v>352052902</v>
      </c>
      <c r="AH5" s="37">
        <v>354192442</v>
      </c>
      <c r="AI5" s="37">
        <v>356387637</v>
      </c>
      <c r="AJ5" s="37">
        <v>358552498</v>
      </c>
      <c r="AK5" s="37">
        <v>360684201</v>
      </c>
      <c r="AL5" s="37">
        <v>362774316</v>
      </c>
      <c r="AM5" s="37">
        <v>364870364</v>
      </c>
      <c r="AN5" s="37">
        <v>366910120</v>
      </c>
      <c r="AO5" s="37">
        <v>368845535</v>
      </c>
      <c r="AP5" s="37">
        <v>370748727</v>
      </c>
      <c r="AQ5" s="37">
        <v>372691845</v>
      </c>
      <c r="AR5" s="37">
        <v>374677935</v>
      </c>
      <c r="AS5" s="37">
        <v>376737777</v>
      </c>
      <c r="AT5" s="37">
        <v>378911307</v>
      </c>
      <c r="AU5" s="37">
        <v>381236209</v>
      </c>
      <c r="AV5" s="37">
        <v>383655683</v>
      </c>
      <c r="AW5" s="37">
        <v>386106931</v>
      </c>
      <c r="AX5" s="37">
        <v>388600365</v>
      </c>
      <c r="AY5" s="37">
        <v>391160390</v>
      </c>
      <c r="AZ5" s="37">
        <v>393783978</v>
      </c>
    </row>
    <row r="6" spans="1:52" x14ac:dyDescent="0.25">
      <c r="A6" s="38" t="s">
        <v>76</v>
      </c>
      <c r="B6" s="39">
        <v>26679508</v>
      </c>
      <c r="C6" s="39">
        <v>27609356</v>
      </c>
      <c r="D6" s="39">
        <v>28647121</v>
      </c>
      <c r="E6" s="39">
        <v>29429695</v>
      </c>
      <c r="F6" s="39">
        <v>30192633</v>
      </c>
      <c r="G6" s="39">
        <v>31273941</v>
      </c>
      <c r="H6" s="39">
        <v>32303391</v>
      </c>
      <c r="I6" s="39">
        <v>33513997</v>
      </c>
      <c r="J6" s="39">
        <v>34753905</v>
      </c>
      <c r="K6" s="39">
        <v>35320124</v>
      </c>
      <c r="L6" s="39">
        <v>35884391</v>
      </c>
      <c r="M6" s="39">
        <v>36307796</v>
      </c>
      <c r="N6" s="39">
        <v>36013088</v>
      </c>
      <c r="O6" s="39">
        <v>36192222</v>
      </c>
      <c r="P6" s="39">
        <v>36564027</v>
      </c>
      <c r="Q6" s="39">
        <v>37036579</v>
      </c>
      <c r="R6" s="39">
        <v>38379405</v>
      </c>
      <c r="S6" s="39">
        <v>39730611</v>
      </c>
      <c r="T6" s="39">
        <v>40828293</v>
      </c>
      <c r="U6" s="39">
        <v>41784911</v>
      </c>
      <c r="V6" s="39">
        <v>42544205</v>
      </c>
      <c r="W6" s="39">
        <v>43069565</v>
      </c>
      <c r="X6" s="39">
        <v>43449486</v>
      </c>
      <c r="Y6" s="39">
        <v>43726356</v>
      </c>
      <c r="Z6" s="39">
        <v>43931253</v>
      </c>
      <c r="AA6" s="39">
        <v>44187863</v>
      </c>
      <c r="AB6" s="39">
        <v>44447444</v>
      </c>
      <c r="AC6" s="39">
        <v>44766717</v>
      </c>
      <c r="AD6" s="39">
        <v>45195243</v>
      </c>
      <c r="AE6" s="39">
        <v>45747773</v>
      </c>
      <c r="AF6" s="39">
        <v>46431006</v>
      </c>
      <c r="AG6" s="39">
        <v>47236784</v>
      </c>
      <c r="AH6" s="39">
        <v>48134739</v>
      </c>
      <c r="AI6" s="39">
        <v>49094420</v>
      </c>
      <c r="AJ6" s="39">
        <v>50126760</v>
      </c>
      <c r="AK6" s="39">
        <v>51231084</v>
      </c>
      <c r="AL6" s="39">
        <v>52412109</v>
      </c>
      <c r="AM6" s="39">
        <v>53719215</v>
      </c>
      <c r="AN6" s="39">
        <v>55109644</v>
      </c>
      <c r="AO6" s="39">
        <v>56573037</v>
      </c>
      <c r="AP6" s="39">
        <v>58109100</v>
      </c>
      <c r="AQ6" s="39">
        <v>59735302</v>
      </c>
      <c r="AR6" s="39">
        <v>61468105</v>
      </c>
      <c r="AS6" s="39">
        <v>63324424</v>
      </c>
      <c r="AT6" s="39">
        <v>65349694</v>
      </c>
      <c r="AU6" s="39">
        <v>67514270</v>
      </c>
      <c r="AV6" s="39">
        <v>69817449</v>
      </c>
      <c r="AW6" s="39">
        <v>72263733</v>
      </c>
      <c r="AX6" s="39">
        <v>74852926</v>
      </c>
      <c r="AY6" s="39">
        <v>77595960</v>
      </c>
      <c r="AZ6" s="39">
        <v>80506210</v>
      </c>
    </row>
    <row r="7" spans="1:52" x14ac:dyDescent="0.25">
      <c r="A7" s="40" t="s">
        <v>77</v>
      </c>
      <c r="B7" s="41">
        <v>200599391</v>
      </c>
      <c r="C7" s="41">
        <v>206096297</v>
      </c>
      <c r="D7" s="41">
        <v>209967381</v>
      </c>
      <c r="E7" s="41">
        <v>213447603</v>
      </c>
      <c r="F7" s="41">
        <v>216710017</v>
      </c>
      <c r="G7" s="41">
        <v>221125428</v>
      </c>
      <c r="H7" s="41">
        <v>226000715</v>
      </c>
      <c r="I7" s="41">
        <v>231005293</v>
      </c>
      <c r="J7" s="41">
        <v>234426746</v>
      </c>
      <c r="K7" s="41">
        <v>236114507</v>
      </c>
      <c r="L7" s="41">
        <v>239968731</v>
      </c>
      <c r="M7" s="41">
        <v>242827586</v>
      </c>
      <c r="N7" s="41">
        <v>244863667</v>
      </c>
      <c r="O7" s="41">
        <v>249130639</v>
      </c>
      <c r="P7" s="41">
        <v>252056715</v>
      </c>
      <c r="Q7" s="41">
        <v>255004455</v>
      </c>
      <c r="R7" s="41">
        <v>260770603</v>
      </c>
      <c r="S7" s="41">
        <v>266185487</v>
      </c>
      <c r="T7" s="41">
        <v>270462770</v>
      </c>
      <c r="U7" s="41">
        <v>274390885</v>
      </c>
      <c r="V7" s="41">
        <v>277761604</v>
      </c>
      <c r="W7" s="41">
        <v>281322557</v>
      </c>
      <c r="X7" s="41">
        <v>285052875</v>
      </c>
      <c r="Y7" s="41">
        <v>288422505</v>
      </c>
      <c r="Z7" s="41">
        <v>291459630</v>
      </c>
      <c r="AA7" s="41">
        <v>294263318</v>
      </c>
      <c r="AB7" s="41">
        <v>296379268</v>
      </c>
      <c r="AC7" s="41">
        <v>298088037</v>
      </c>
      <c r="AD7" s="41">
        <v>299764090</v>
      </c>
      <c r="AE7" s="41">
        <v>301217510</v>
      </c>
      <c r="AF7" s="41">
        <v>302598665</v>
      </c>
      <c r="AG7" s="41">
        <v>303921074</v>
      </c>
      <c r="AH7" s="41">
        <v>305157786</v>
      </c>
      <c r="AI7" s="41">
        <v>306388571</v>
      </c>
      <c r="AJ7" s="41">
        <v>307515389</v>
      </c>
      <c r="AK7" s="41">
        <v>308537501</v>
      </c>
      <c r="AL7" s="41">
        <v>309441537</v>
      </c>
      <c r="AM7" s="41">
        <v>310225359</v>
      </c>
      <c r="AN7" s="41">
        <v>310869729</v>
      </c>
      <c r="AO7" s="41">
        <v>311336823</v>
      </c>
      <c r="AP7" s="41">
        <v>311698352</v>
      </c>
      <c r="AQ7" s="41">
        <v>312009754</v>
      </c>
      <c r="AR7" s="41">
        <v>312257676</v>
      </c>
      <c r="AS7" s="41">
        <v>312455914</v>
      </c>
      <c r="AT7" s="41">
        <v>312598914</v>
      </c>
      <c r="AU7" s="41">
        <v>312753870</v>
      </c>
      <c r="AV7" s="41">
        <v>312864831</v>
      </c>
      <c r="AW7" s="41">
        <v>312864159</v>
      </c>
      <c r="AX7" s="41">
        <v>312762689</v>
      </c>
      <c r="AY7" s="41">
        <v>312573735</v>
      </c>
      <c r="AZ7" s="41">
        <v>312281036</v>
      </c>
    </row>
    <row r="8" spans="1:52" x14ac:dyDescent="0.25">
      <c r="A8" s="40" t="s">
        <v>78</v>
      </c>
      <c r="B8" s="41">
        <v>663947</v>
      </c>
      <c r="C8" s="41">
        <v>671951</v>
      </c>
      <c r="D8" s="41">
        <v>666392</v>
      </c>
      <c r="E8" s="41">
        <v>671199</v>
      </c>
      <c r="F8" s="41">
        <v>675239</v>
      </c>
      <c r="G8" s="41">
        <v>667113</v>
      </c>
      <c r="H8" s="41">
        <v>669347</v>
      </c>
      <c r="I8" s="41">
        <v>670926</v>
      </c>
      <c r="J8" s="41">
        <v>679968</v>
      </c>
      <c r="K8" s="41">
        <v>678797</v>
      </c>
      <c r="L8" s="41">
        <v>675970</v>
      </c>
      <c r="M8" s="41">
        <v>677217</v>
      </c>
      <c r="N8" s="41">
        <v>672407</v>
      </c>
      <c r="O8" s="41">
        <v>677357</v>
      </c>
      <c r="P8" s="41">
        <v>687554</v>
      </c>
      <c r="Q8" s="41">
        <v>710167</v>
      </c>
      <c r="R8" s="41">
        <v>723293</v>
      </c>
      <c r="S8" s="41">
        <v>745650</v>
      </c>
      <c r="T8" s="41">
        <v>765670</v>
      </c>
      <c r="U8" s="41">
        <v>783105</v>
      </c>
      <c r="V8" s="41">
        <v>798157</v>
      </c>
      <c r="W8" s="41">
        <v>811629</v>
      </c>
      <c r="X8" s="41">
        <v>822568</v>
      </c>
      <c r="Y8" s="41">
        <v>833407</v>
      </c>
      <c r="Z8" s="41">
        <v>843683</v>
      </c>
      <c r="AA8" s="41">
        <v>853407</v>
      </c>
      <c r="AB8" s="41">
        <v>861704</v>
      </c>
      <c r="AC8" s="41">
        <v>869043</v>
      </c>
      <c r="AD8" s="41">
        <v>876287</v>
      </c>
      <c r="AE8" s="41">
        <v>883160</v>
      </c>
      <c r="AF8" s="41">
        <v>889513</v>
      </c>
      <c r="AG8" s="41">
        <v>895044</v>
      </c>
      <c r="AH8" s="41">
        <v>899917</v>
      </c>
      <c r="AI8" s="41">
        <v>904646</v>
      </c>
      <c r="AJ8" s="41">
        <v>910349</v>
      </c>
      <c r="AK8" s="41">
        <v>915616</v>
      </c>
      <c r="AL8" s="41">
        <v>920670</v>
      </c>
      <c r="AM8" s="41">
        <v>925790</v>
      </c>
      <c r="AN8" s="41">
        <v>930747</v>
      </c>
      <c r="AO8" s="41">
        <v>935675</v>
      </c>
      <c r="AP8" s="41">
        <v>941275</v>
      </c>
      <c r="AQ8" s="41">
        <v>946789</v>
      </c>
      <c r="AR8" s="41">
        <v>952154</v>
      </c>
      <c r="AS8" s="41">
        <v>957439</v>
      </c>
      <c r="AT8" s="41">
        <v>962699</v>
      </c>
      <c r="AU8" s="41">
        <v>968069</v>
      </c>
      <c r="AV8" s="41">
        <v>973403</v>
      </c>
      <c r="AW8" s="41">
        <v>979039</v>
      </c>
      <c r="AX8" s="41">
        <v>984750</v>
      </c>
      <c r="AY8" s="41">
        <v>990695</v>
      </c>
      <c r="AZ8" s="41">
        <v>996732</v>
      </c>
    </row>
    <row r="9" spans="1:52" x14ac:dyDescent="0.25">
      <c r="A9" s="36" t="s">
        <v>79</v>
      </c>
      <c r="B9" s="37">
        <v>19438</v>
      </c>
      <c r="C9" s="37">
        <v>19716.5</v>
      </c>
      <c r="D9" s="37">
        <v>20278.5</v>
      </c>
      <c r="E9" s="37">
        <v>21215</v>
      </c>
      <c r="F9" s="37">
        <v>21252</v>
      </c>
      <c r="G9" s="37">
        <v>21670</v>
      </c>
      <c r="H9" s="37">
        <v>22023</v>
      </c>
      <c r="I9" s="37">
        <v>22477.5</v>
      </c>
      <c r="J9" s="37">
        <v>23097.5</v>
      </c>
      <c r="K9" s="37">
        <v>23436.5</v>
      </c>
      <c r="L9" s="37">
        <v>23866.5</v>
      </c>
      <c r="M9" s="37">
        <v>24270.5</v>
      </c>
      <c r="N9" s="37">
        <v>24707</v>
      </c>
      <c r="O9" s="37">
        <v>24839</v>
      </c>
      <c r="P9" s="37">
        <v>25003</v>
      </c>
      <c r="Q9" s="37">
        <v>25061</v>
      </c>
      <c r="R9" s="37">
        <v>25746.705753506118</v>
      </c>
      <c r="S9" s="37">
        <v>26509.714094900373</v>
      </c>
      <c r="T9" s="37">
        <v>27202.581171793296</v>
      </c>
      <c r="U9" s="37">
        <v>27779.933046566301</v>
      </c>
      <c r="V9" s="37">
        <v>28226.852344786428</v>
      </c>
      <c r="W9" s="37">
        <v>28616.032595965662</v>
      </c>
      <c r="X9" s="37">
        <v>28937.256203958466</v>
      </c>
      <c r="Y9" s="37">
        <v>29268.511088346786</v>
      </c>
      <c r="Z9" s="37">
        <v>29577.619678128489</v>
      </c>
      <c r="AA9" s="37">
        <v>29884.04743418036</v>
      </c>
      <c r="AB9" s="37">
        <v>30195.696098387678</v>
      </c>
      <c r="AC9" s="37">
        <v>30515.976464061092</v>
      </c>
      <c r="AD9" s="37">
        <v>30795.71889634338</v>
      </c>
      <c r="AE9" s="37">
        <v>31075.798622062684</v>
      </c>
      <c r="AF9" s="37">
        <v>31336.357463646651</v>
      </c>
      <c r="AG9" s="37">
        <v>31596.237147499764</v>
      </c>
      <c r="AH9" s="37">
        <v>31834.035122277041</v>
      </c>
      <c r="AI9" s="37">
        <v>32064.423917557706</v>
      </c>
      <c r="AJ9" s="37">
        <v>32286.392231257807</v>
      </c>
      <c r="AK9" s="37">
        <v>32501.611237242869</v>
      </c>
      <c r="AL9" s="37">
        <v>32713.718231195344</v>
      </c>
      <c r="AM9" s="37">
        <v>32922.37011394219</v>
      </c>
      <c r="AN9" s="37">
        <v>33128.422306486136</v>
      </c>
      <c r="AO9" s="37">
        <v>33343.172972858025</v>
      </c>
      <c r="AP9" s="37">
        <v>33560.307876147461</v>
      </c>
      <c r="AQ9" s="37">
        <v>33781.148545268792</v>
      </c>
      <c r="AR9" s="37">
        <v>34005.715952573009</v>
      </c>
      <c r="AS9" s="37">
        <v>34232.4448232219</v>
      </c>
      <c r="AT9" s="37">
        <v>34459.889661879002</v>
      </c>
      <c r="AU9" s="37">
        <v>34691.321653954576</v>
      </c>
      <c r="AV9" s="37">
        <v>34918.290614395301</v>
      </c>
      <c r="AW9" s="37">
        <v>35150.49671209287</v>
      </c>
      <c r="AX9" s="37">
        <v>35394.479981554381</v>
      </c>
      <c r="AY9" s="37">
        <v>35659.055378776895</v>
      </c>
      <c r="AZ9" s="37">
        <v>35954.859926382691</v>
      </c>
    </row>
    <row r="10" spans="1:52" x14ac:dyDescent="0.25">
      <c r="A10" s="38" t="s">
        <v>80</v>
      </c>
      <c r="B10" s="39">
        <v>9721</v>
      </c>
      <c r="C10" s="39">
        <v>9843.5</v>
      </c>
      <c r="D10" s="39">
        <v>10207</v>
      </c>
      <c r="E10" s="39">
        <v>10723</v>
      </c>
      <c r="F10" s="39">
        <v>10491</v>
      </c>
      <c r="G10" s="39">
        <v>10754.5</v>
      </c>
      <c r="H10" s="39">
        <v>10863</v>
      </c>
      <c r="I10" s="39">
        <v>11060.5</v>
      </c>
      <c r="J10" s="39">
        <v>11318</v>
      </c>
      <c r="K10" s="39">
        <v>11459</v>
      </c>
      <c r="L10" s="39">
        <v>11666.5</v>
      </c>
      <c r="M10" s="39">
        <v>11900.5</v>
      </c>
      <c r="N10" s="39">
        <v>12126</v>
      </c>
      <c r="O10" s="39">
        <v>12221</v>
      </c>
      <c r="P10" s="39">
        <v>12282</v>
      </c>
      <c r="Q10" s="39">
        <v>12285</v>
      </c>
      <c r="R10" s="39">
        <v>12515.94361810511</v>
      </c>
      <c r="S10" s="39">
        <v>12815.057084579139</v>
      </c>
      <c r="T10" s="39">
        <v>13069.568229449198</v>
      </c>
      <c r="U10" s="39">
        <v>13271.593914184783</v>
      </c>
      <c r="V10" s="39">
        <v>13420.0258214682</v>
      </c>
      <c r="W10" s="39">
        <v>13543.069630931841</v>
      </c>
      <c r="X10" s="39">
        <v>13633.680678066159</v>
      </c>
      <c r="Y10" s="39">
        <v>13730.777228002917</v>
      </c>
      <c r="Z10" s="39">
        <v>13814.683923127201</v>
      </c>
      <c r="AA10" s="39">
        <v>13892.459181007245</v>
      </c>
      <c r="AB10" s="39">
        <v>13982.122523921917</v>
      </c>
      <c r="AC10" s="39">
        <v>14075.571837786687</v>
      </c>
      <c r="AD10" s="39">
        <v>14139.605904007985</v>
      </c>
      <c r="AE10" s="39">
        <v>14211.093151843537</v>
      </c>
      <c r="AF10" s="39">
        <v>14276.007195046097</v>
      </c>
      <c r="AG10" s="39">
        <v>14340.353133689023</v>
      </c>
      <c r="AH10" s="39">
        <v>14380.970258078383</v>
      </c>
      <c r="AI10" s="39">
        <v>14421.543621311073</v>
      </c>
      <c r="AJ10" s="39">
        <v>14457.092818345483</v>
      </c>
      <c r="AK10" s="39">
        <v>14484.313914004211</v>
      </c>
      <c r="AL10" s="39">
        <v>14510.283964451464</v>
      </c>
      <c r="AM10" s="39">
        <v>14532.223794551086</v>
      </c>
      <c r="AN10" s="39">
        <v>14550.224273639928</v>
      </c>
      <c r="AO10" s="39">
        <v>14574.320314637887</v>
      </c>
      <c r="AP10" s="39">
        <v>14596.85136796894</v>
      </c>
      <c r="AQ10" s="39">
        <v>14618.043350868644</v>
      </c>
      <c r="AR10" s="39">
        <v>14637.721987062945</v>
      </c>
      <c r="AS10" s="39">
        <v>14653.528864867059</v>
      </c>
      <c r="AT10" s="39">
        <v>14664.921558678003</v>
      </c>
      <c r="AU10" s="39">
        <v>14673.21408746885</v>
      </c>
      <c r="AV10" s="39">
        <v>14670.585406292294</v>
      </c>
      <c r="AW10" s="39">
        <v>14667.777433171261</v>
      </c>
      <c r="AX10" s="39">
        <v>14676.876128068461</v>
      </c>
      <c r="AY10" s="39">
        <v>14700.876672965482</v>
      </c>
      <c r="AZ10" s="39">
        <v>14749.565188579752</v>
      </c>
    </row>
    <row r="11" spans="1:52" x14ac:dyDescent="0.25">
      <c r="A11" s="40" t="s">
        <v>81</v>
      </c>
      <c r="B11" s="41">
        <v>362</v>
      </c>
      <c r="C11" s="41">
        <v>400.5</v>
      </c>
      <c r="D11" s="41">
        <v>419.5</v>
      </c>
      <c r="E11" s="41">
        <v>444.5</v>
      </c>
      <c r="F11" s="41">
        <v>476.5</v>
      </c>
      <c r="G11" s="41">
        <v>502</v>
      </c>
      <c r="H11" s="41">
        <v>520</v>
      </c>
      <c r="I11" s="41">
        <v>545</v>
      </c>
      <c r="J11" s="41">
        <v>599.5</v>
      </c>
      <c r="K11" s="41">
        <v>649</v>
      </c>
      <c r="L11" s="41">
        <v>662</v>
      </c>
      <c r="M11" s="41">
        <v>680</v>
      </c>
      <c r="N11" s="41">
        <v>684</v>
      </c>
      <c r="O11" s="41">
        <v>696</v>
      </c>
      <c r="P11" s="41">
        <v>698</v>
      </c>
      <c r="Q11" s="41">
        <v>705</v>
      </c>
      <c r="R11" s="41">
        <v>705.57106887342138</v>
      </c>
      <c r="S11" s="41">
        <v>732.72676211352189</v>
      </c>
      <c r="T11" s="41">
        <v>758.84445174630207</v>
      </c>
      <c r="U11" s="41">
        <v>787.31380532795004</v>
      </c>
      <c r="V11" s="41">
        <v>815.62177034439776</v>
      </c>
      <c r="W11" s="41">
        <v>842.17190833308041</v>
      </c>
      <c r="X11" s="41">
        <v>875.22006878166144</v>
      </c>
      <c r="Y11" s="41">
        <v>904.27613032274496</v>
      </c>
      <c r="Z11" s="41">
        <v>925.46743105757753</v>
      </c>
      <c r="AA11" s="41">
        <v>956.2302849233206</v>
      </c>
      <c r="AB11" s="41">
        <v>991.13108717724106</v>
      </c>
      <c r="AC11" s="41">
        <v>1032.6970689082098</v>
      </c>
      <c r="AD11" s="41">
        <v>1069.3213882707646</v>
      </c>
      <c r="AE11" s="41">
        <v>1102.8167872667559</v>
      </c>
      <c r="AF11" s="41">
        <v>1131.1062503695987</v>
      </c>
      <c r="AG11" s="41">
        <v>1160.5385404924707</v>
      </c>
      <c r="AH11" s="41">
        <v>1193.3658332535028</v>
      </c>
      <c r="AI11" s="41">
        <v>1218.0245089989983</v>
      </c>
      <c r="AJ11" s="41">
        <v>1238.7070856131352</v>
      </c>
      <c r="AK11" s="41">
        <v>1260.1903604288686</v>
      </c>
      <c r="AL11" s="41">
        <v>1277.7059203412798</v>
      </c>
      <c r="AM11" s="41">
        <v>1293.5525952446394</v>
      </c>
      <c r="AN11" s="41">
        <v>1308.138718182787</v>
      </c>
      <c r="AO11" s="41">
        <v>1322.0273671352377</v>
      </c>
      <c r="AP11" s="41">
        <v>1334.6443852023067</v>
      </c>
      <c r="AQ11" s="41">
        <v>1346.863717897412</v>
      </c>
      <c r="AR11" s="41">
        <v>1358.4560969866964</v>
      </c>
      <c r="AS11" s="41">
        <v>1369.8199201735958</v>
      </c>
      <c r="AT11" s="41">
        <v>1380.5977561828859</v>
      </c>
      <c r="AU11" s="41">
        <v>1390.4539112363379</v>
      </c>
      <c r="AV11" s="41">
        <v>1399.9005655727951</v>
      </c>
      <c r="AW11" s="41">
        <v>1409.4017294687389</v>
      </c>
      <c r="AX11" s="41">
        <v>1414.7922562683063</v>
      </c>
      <c r="AY11" s="41">
        <v>1420.9391566377319</v>
      </c>
      <c r="AZ11" s="41">
        <v>1429.8537910841558</v>
      </c>
    </row>
    <row r="12" spans="1:52" x14ac:dyDescent="0.25">
      <c r="A12" s="40" t="s">
        <v>82</v>
      </c>
      <c r="B12" s="41">
        <v>9355</v>
      </c>
      <c r="C12" s="41">
        <v>9472.5</v>
      </c>
      <c r="D12" s="41">
        <v>9652</v>
      </c>
      <c r="E12" s="41">
        <v>10047.5</v>
      </c>
      <c r="F12" s="41">
        <v>10284.5</v>
      </c>
      <c r="G12" s="41">
        <v>10413.5</v>
      </c>
      <c r="H12" s="41">
        <v>10640</v>
      </c>
      <c r="I12" s="41">
        <v>10872</v>
      </c>
      <c r="J12" s="41">
        <v>11180</v>
      </c>
      <c r="K12" s="41">
        <v>11328.5</v>
      </c>
      <c r="L12" s="41">
        <v>11538</v>
      </c>
      <c r="M12" s="41">
        <v>11690</v>
      </c>
      <c r="N12" s="41">
        <v>11897</v>
      </c>
      <c r="O12" s="41">
        <v>11922</v>
      </c>
      <c r="P12" s="41">
        <v>12023</v>
      </c>
      <c r="Q12" s="41">
        <v>12071</v>
      </c>
      <c r="R12" s="41">
        <v>12525.191066527585</v>
      </c>
      <c r="S12" s="41">
        <v>12961.930248207711</v>
      </c>
      <c r="T12" s="41">
        <v>13374.168490597796</v>
      </c>
      <c r="U12" s="41">
        <v>13721.025327053565</v>
      </c>
      <c r="V12" s="41">
        <v>13991.20475297383</v>
      </c>
      <c r="W12" s="41">
        <v>14230.79105670074</v>
      </c>
      <c r="X12" s="41">
        <v>14428.355457110647</v>
      </c>
      <c r="Y12" s="41">
        <v>14633.457730021124</v>
      </c>
      <c r="Z12" s="41">
        <v>14837.468323943709</v>
      </c>
      <c r="AA12" s="41">
        <v>15035.357968249795</v>
      </c>
      <c r="AB12" s="41">
        <v>15222.442487288523</v>
      </c>
      <c r="AC12" s="41">
        <v>15407.707557366195</v>
      </c>
      <c r="AD12" s="41">
        <v>15586.791604064631</v>
      </c>
      <c r="AE12" s="41">
        <v>15761.888682952393</v>
      </c>
      <c r="AF12" s="41">
        <v>15929.244018230955</v>
      </c>
      <c r="AG12" s="41">
        <v>16095.345473318268</v>
      </c>
      <c r="AH12" s="41">
        <v>16259.699030945154</v>
      </c>
      <c r="AI12" s="41">
        <v>16424.855787247634</v>
      </c>
      <c r="AJ12" s="41">
        <v>16590.592327299186</v>
      </c>
      <c r="AK12" s="41">
        <v>16757.10696280979</v>
      </c>
      <c r="AL12" s="41">
        <v>16925.7283464026</v>
      </c>
      <c r="AM12" s="41">
        <v>17096.593724146464</v>
      </c>
      <c r="AN12" s="41">
        <v>17270.059314663424</v>
      </c>
      <c r="AO12" s="41">
        <v>17446.825291084901</v>
      </c>
      <c r="AP12" s="41">
        <v>17628.812122976211</v>
      </c>
      <c r="AQ12" s="41">
        <v>17816.241476502739</v>
      </c>
      <c r="AR12" s="41">
        <v>18009.53786852337</v>
      </c>
      <c r="AS12" s="41">
        <v>18209.096038181247</v>
      </c>
      <c r="AT12" s="41">
        <v>18414.370347018114</v>
      </c>
      <c r="AU12" s="41">
        <v>18627.653655249385</v>
      </c>
      <c r="AV12" s="41">
        <v>18847.804642530216</v>
      </c>
      <c r="AW12" s="41">
        <v>19073.31754945287</v>
      </c>
      <c r="AX12" s="41">
        <v>19302.811597217609</v>
      </c>
      <c r="AY12" s="41">
        <v>19537.239549173682</v>
      </c>
      <c r="AZ12" s="41">
        <v>19775.440946718787</v>
      </c>
    </row>
    <row r="13" spans="1:52" x14ac:dyDescent="0.25">
      <c r="A13" s="36" t="s">
        <v>83</v>
      </c>
      <c r="B13" s="37">
        <v>15561203</v>
      </c>
      <c r="C13" s="37">
        <v>15380820</v>
      </c>
      <c r="D13" s="37">
        <v>15156378</v>
      </c>
      <c r="E13" s="37">
        <v>15836042.000000002</v>
      </c>
      <c r="F13" s="37">
        <v>17077017</v>
      </c>
      <c r="G13" s="37">
        <v>17815430</v>
      </c>
      <c r="H13" s="37">
        <v>18576154</v>
      </c>
      <c r="I13" s="37">
        <v>19542473</v>
      </c>
      <c r="J13" s="37">
        <v>19628823</v>
      </c>
      <c r="K13" s="37">
        <v>17839366</v>
      </c>
      <c r="L13" s="37">
        <v>17999670</v>
      </c>
      <c r="M13" s="37">
        <v>18767783</v>
      </c>
      <c r="N13" s="37">
        <v>18275321</v>
      </c>
      <c r="O13" s="37">
        <v>18152220</v>
      </c>
      <c r="P13" s="37">
        <v>18570152</v>
      </c>
      <c r="Q13" s="37">
        <v>19219514</v>
      </c>
      <c r="R13" s="37">
        <v>20688759.975937963</v>
      </c>
      <c r="S13" s="37">
        <v>21531946.307701372</v>
      </c>
      <c r="T13" s="37">
        <v>22315262.718272969</v>
      </c>
      <c r="U13" s="37">
        <v>23004081.715570316</v>
      </c>
      <c r="V13" s="37">
        <v>23604768.840222612</v>
      </c>
      <c r="W13" s="37">
        <v>24205985.76146318</v>
      </c>
      <c r="X13" s="37">
        <v>24775852.876021765</v>
      </c>
      <c r="Y13" s="37">
        <v>25290346.203332666</v>
      </c>
      <c r="Z13" s="37">
        <v>25768418.380327012</v>
      </c>
      <c r="AA13" s="37">
        <v>26280155.220368423</v>
      </c>
      <c r="AB13" s="37">
        <v>26790307.533028122</v>
      </c>
      <c r="AC13" s="37">
        <v>27314596.300936691</v>
      </c>
      <c r="AD13" s="37">
        <v>27880335.789699323</v>
      </c>
      <c r="AE13" s="37">
        <v>28420653.994380541</v>
      </c>
      <c r="AF13" s="37">
        <v>28957302.277637236</v>
      </c>
      <c r="AG13" s="37">
        <v>29504383.172391374</v>
      </c>
      <c r="AH13" s="37">
        <v>29983323.4601667</v>
      </c>
      <c r="AI13" s="37">
        <v>30450802.586461887</v>
      </c>
      <c r="AJ13" s="37">
        <v>30868480.784329541</v>
      </c>
      <c r="AK13" s="37">
        <v>31278798.110047646</v>
      </c>
      <c r="AL13" s="37">
        <v>31714976.861365747</v>
      </c>
      <c r="AM13" s="37">
        <v>32131735.663903646</v>
      </c>
      <c r="AN13" s="37">
        <v>32692729.75245294</v>
      </c>
      <c r="AO13" s="37">
        <v>33113101.445654545</v>
      </c>
      <c r="AP13" s="37">
        <v>33544777.400686339</v>
      </c>
      <c r="AQ13" s="37">
        <v>34031216.758976415</v>
      </c>
      <c r="AR13" s="37">
        <v>34531253.3583882</v>
      </c>
      <c r="AS13" s="37">
        <v>35032380.407899424</v>
      </c>
      <c r="AT13" s="37">
        <v>35529733.010815695</v>
      </c>
      <c r="AU13" s="37">
        <v>36099599.022203796</v>
      </c>
      <c r="AV13" s="37">
        <v>36649895.061309457</v>
      </c>
      <c r="AW13" s="37">
        <v>37135283.881815739</v>
      </c>
      <c r="AX13" s="37">
        <v>37694100.114128254</v>
      </c>
      <c r="AY13" s="37">
        <v>38229202.343665957</v>
      </c>
      <c r="AZ13" s="37">
        <v>38747746.68920745</v>
      </c>
    </row>
    <row r="14" spans="1:52" x14ac:dyDescent="0.25">
      <c r="A14" s="38" t="s">
        <v>84</v>
      </c>
      <c r="B14" s="39">
        <v>2143827</v>
      </c>
      <c r="C14" s="39">
        <v>2140888</v>
      </c>
      <c r="D14" s="39">
        <v>2156014</v>
      </c>
      <c r="E14" s="39">
        <v>2273004</v>
      </c>
      <c r="F14" s="39">
        <v>2366395</v>
      </c>
      <c r="G14" s="39">
        <v>2378862</v>
      </c>
      <c r="H14" s="39">
        <v>2396154</v>
      </c>
      <c r="I14" s="39">
        <v>2454881</v>
      </c>
      <c r="J14" s="39">
        <v>2385517</v>
      </c>
      <c r="K14" s="39">
        <v>2214168</v>
      </c>
      <c r="L14" s="39">
        <v>2213628</v>
      </c>
      <c r="M14" s="39">
        <v>2266539</v>
      </c>
      <c r="N14" s="39">
        <v>2108091</v>
      </c>
      <c r="O14" s="39">
        <v>1967042</v>
      </c>
      <c r="P14" s="39">
        <v>1863777.9999999998</v>
      </c>
      <c r="Q14" s="39">
        <v>1877055.9999999998</v>
      </c>
      <c r="R14" s="39">
        <v>1991039.8200281921</v>
      </c>
      <c r="S14" s="39">
        <v>2054850.0453037466</v>
      </c>
      <c r="T14" s="39">
        <v>2098558.3080666796</v>
      </c>
      <c r="U14" s="39">
        <v>2136153.2561859</v>
      </c>
      <c r="V14" s="39">
        <v>2167004.7287359908</v>
      </c>
      <c r="W14" s="39">
        <v>2196766.3499431172</v>
      </c>
      <c r="X14" s="39">
        <v>2223003.4060823731</v>
      </c>
      <c r="Y14" s="39">
        <v>2242482.6707516657</v>
      </c>
      <c r="Z14" s="39">
        <v>2268808.3696261751</v>
      </c>
      <c r="AA14" s="39">
        <v>2299450.2526532835</v>
      </c>
      <c r="AB14" s="39">
        <v>2324859.4958518418</v>
      </c>
      <c r="AC14" s="39">
        <v>2346559.0791954664</v>
      </c>
      <c r="AD14" s="39">
        <v>2376294.298821962</v>
      </c>
      <c r="AE14" s="39">
        <v>2407485.0674876799</v>
      </c>
      <c r="AF14" s="39">
        <v>2439992.1565882238</v>
      </c>
      <c r="AG14" s="39">
        <v>2471782.2939094044</v>
      </c>
      <c r="AH14" s="39">
        <v>2500944.3205586709</v>
      </c>
      <c r="AI14" s="39">
        <v>2534387.8743153834</v>
      </c>
      <c r="AJ14" s="39">
        <v>2564900.8354040603</v>
      </c>
      <c r="AK14" s="39">
        <v>2596130.4016626813</v>
      </c>
      <c r="AL14" s="39">
        <v>2630400.2650036798</v>
      </c>
      <c r="AM14" s="39">
        <v>2663448.9240076342</v>
      </c>
      <c r="AN14" s="39">
        <v>2712838.6004451672</v>
      </c>
      <c r="AO14" s="39">
        <v>2747620.164197444</v>
      </c>
      <c r="AP14" s="39">
        <v>2786589.8163138172</v>
      </c>
      <c r="AQ14" s="39">
        <v>2828500.3798063276</v>
      </c>
      <c r="AR14" s="39">
        <v>2869985.6115534799</v>
      </c>
      <c r="AS14" s="39">
        <v>2914712.3683418916</v>
      </c>
      <c r="AT14" s="39">
        <v>2959197.8580895374</v>
      </c>
      <c r="AU14" s="39">
        <v>3009597.7844210342</v>
      </c>
      <c r="AV14" s="39">
        <v>3059343.6381908339</v>
      </c>
      <c r="AW14" s="39">
        <v>3105933.3802806218</v>
      </c>
      <c r="AX14" s="39">
        <v>3159693.5559004894</v>
      </c>
      <c r="AY14" s="39">
        <v>3211013.2604485932</v>
      </c>
      <c r="AZ14" s="39">
        <v>3261850.1440130463</v>
      </c>
    </row>
    <row r="15" spans="1:52" x14ac:dyDescent="0.25">
      <c r="A15" s="40" t="s">
        <v>85</v>
      </c>
      <c r="B15" s="41">
        <v>10286902</v>
      </c>
      <c r="C15" s="41">
        <v>10119756</v>
      </c>
      <c r="D15" s="41">
        <v>9873476</v>
      </c>
      <c r="E15" s="41">
        <v>10339584.000000002</v>
      </c>
      <c r="F15" s="41">
        <v>11187250</v>
      </c>
      <c r="G15" s="41">
        <v>11697460</v>
      </c>
      <c r="H15" s="41">
        <v>12255870</v>
      </c>
      <c r="I15" s="41">
        <v>12933616</v>
      </c>
      <c r="J15" s="41">
        <v>12941634.000000002</v>
      </c>
      <c r="K15" s="41">
        <v>11722377.999999998</v>
      </c>
      <c r="L15" s="41">
        <v>11686786</v>
      </c>
      <c r="M15" s="41">
        <v>12306614</v>
      </c>
      <c r="N15" s="41">
        <v>12059138</v>
      </c>
      <c r="O15" s="41">
        <v>12013606</v>
      </c>
      <c r="P15" s="41">
        <v>12391944</v>
      </c>
      <c r="Q15" s="41">
        <v>12972444</v>
      </c>
      <c r="R15" s="41">
        <v>14205523.836820263</v>
      </c>
      <c r="S15" s="41">
        <v>14736833.916600823</v>
      </c>
      <c r="T15" s="41">
        <v>15246440.846967954</v>
      </c>
      <c r="U15" s="41">
        <v>15691582.185128324</v>
      </c>
      <c r="V15" s="41">
        <v>16077369.802879823</v>
      </c>
      <c r="W15" s="41">
        <v>16472234.586032931</v>
      </c>
      <c r="X15" s="41">
        <v>16845415.581387185</v>
      </c>
      <c r="Y15" s="41">
        <v>17179584.26977969</v>
      </c>
      <c r="Z15" s="41">
        <v>17518227.797507472</v>
      </c>
      <c r="AA15" s="41">
        <v>17885282.939515904</v>
      </c>
      <c r="AB15" s="41">
        <v>18247962.824709129</v>
      </c>
      <c r="AC15" s="41">
        <v>18620613.570617896</v>
      </c>
      <c r="AD15" s="41">
        <v>19020067.690712649</v>
      </c>
      <c r="AE15" s="41">
        <v>19398479.920359164</v>
      </c>
      <c r="AF15" s="41">
        <v>19772319.698375363</v>
      </c>
      <c r="AG15" s="41">
        <v>20152782.982736848</v>
      </c>
      <c r="AH15" s="41">
        <v>20483663.804077171</v>
      </c>
      <c r="AI15" s="41">
        <v>20801972.994953852</v>
      </c>
      <c r="AJ15" s="41">
        <v>21081912.608714305</v>
      </c>
      <c r="AK15" s="41">
        <v>21354108.27179965</v>
      </c>
      <c r="AL15" s="41">
        <v>21644882.856762581</v>
      </c>
      <c r="AM15" s="41">
        <v>21921598.967415381</v>
      </c>
      <c r="AN15" s="41">
        <v>22294144.027329471</v>
      </c>
      <c r="AO15" s="41">
        <v>22573442.121356942</v>
      </c>
      <c r="AP15" s="41">
        <v>22854468.538668454</v>
      </c>
      <c r="AQ15" s="41">
        <v>23177026.42053476</v>
      </c>
      <c r="AR15" s="41">
        <v>23506153.364447113</v>
      </c>
      <c r="AS15" s="41">
        <v>23841168.450503126</v>
      </c>
      <c r="AT15" s="41">
        <v>24177685.781413242</v>
      </c>
      <c r="AU15" s="41">
        <v>24556391.71472178</v>
      </c>
      <c r="AV15" s="41">
        <v>24918012.650755163</v>
      </c>
      <c r="AW15" s="41">
        <v>25241249.937108628</v>
      </c>
      <c r="AX15" s="41">
        <v>25606163.855527416</v>
      </c>
      <c r="AY15" s="41">
        <v>25953882.13195261</v>
      </c>
      <c r="AZ15" s="41">
        <v>26285442.534992188</v>
      </c>
    </row>
    <row r="16" spans="1:52" x14ac:dyDescent="0.25">
      <c r="A16" s="40" t="s">
        <v>86</v>
      </c>
      <c r="B16" s="41">
        <v>3130474</v>
      </c>
      <c r="C16" s="41">
        <v>3120176</v>
      </c>
      <c r="D16" s="41">
        <v>3126888</v>
      </c>
      <c r="E16" s="41">
        <v>3223454</v>
      </c>
      <c r="F16" s="41">
        <v>3523372</v>
      </c>
      <c r="G16" s="41">
        <v>3739108.0000000005</v>
      </c>
      <c r="H16" s="41">
        <v>3924130</v>
      </c>
      <c r="I16" s="41">
        <v>4153975.9999999995</v>
      </c>
      <c r="J16" s="41">
        <v>4301672</v>
      </c>
      <c r="K16" s="41">
        <v>3902820.0000000005</v>
      </c>
      <c r="L16" s="41">
        <v>4099256.0000000005</v>
      </c>
      <c r="M16" s="41">
        <v>4194630</v>
      </c>
      <c r="N16" s="41">
        <v>4108091.9999999986</v>
      </c>
      <c r="O16" s="41">
        <v>4171572.0000000005</v>
      </c>
      <c r="P16" s="41">
        <v>4314430</v>
      </c>
      <c r="Q16" s="41">
        <v>4370014</v>
      </c>
      <c r="R16" s="41">
        <v>4492196.3190895068</v>
      </c>
      <c r="S16" s="41">
        <v>4740262.3457968011</v>
      </c>
      <c r="T16" s="41">
        <v>4970263.5632383339</v>
      </c>
      <c r="U16" s="41">
        <v>5176346.2742560934</v>
      </c>
      <c r="V16" s="41">
        <v>5360394.3086067978</v>
      </c>
      <c r="W16" s="41">
        <v>5536984.8254871331</v>
      </c>
      <c r="X16" s="41">
        <v>5707433.8885522066</v>
      </c>
      <c r="Y16" s="41">
        <v>5868279.262801311</v>
      </c>
      <c r="Z16" s="41">
        <v>5981382.2131933654</v>
      </c>
      <c r="AA16" s="41">
        <v>6095422.0281992359</v>
      </c>
      <c r="AB16" s="41">
        <v>6217485.2124671526</v>
      </c>
      <c r="AC16" s="41">
        <v>6347423.6511233291</v>
      </c>
      <c r="AD16" s="41">
        <v>6483973.8001647117</v>
      </c>
      <c r="AE16" s="41">
        <v>6614689.0065336954</v>
      </c>
      <c r="AF16" s="41">
        <v>6744990.4226736519</v>
      </c>
      <c r="AG16" s="41">
        <v>6879817.8957451209</v>
      </c>
      <c r="AH16" s="41">
        <v>6998715.3355308566</v>
      </c>
      <c r="AI16" s="41">
        <v>7114441.7171926517</v>
      </c>
      <c r="AJ16" s="41">
        <v>7221667.3402111754</v>
      </c>
      <c r="AK16" s="41">
        <v>7328559.4365853146</v>
      </c>
      <c r="AL16" s="41">
        <v>7439693.7395994859</v>
      </c>
      <c r="AM16" s="41">
        <v>7546687.7724806275</v>
      </c>
      <c r="AN16" s="41">
        <v>7685747.1246783026</v>
      </c>
      <c r="AO16" s="41">
        <v>7792039.1601001592</v>
      </c>
      <c r="AP16" s="41">
        <v>7903719.0457040649</v>
      </c>
      <c r="AQ16" s="41">
        <v>8025689.9586353227</v>
      </c>
      <c r="AR16" s="41">
        <v>8155114.3823876083</v>
      </c>
      <c r="AS16" s="41">
        <v>8276499.5890544076</v>
      </c>
      <c r="AT16" s="41">
        <v>8392849.3713129126</v>
      </c>
      <c r="AU16" s="41">
        <v>8533609.523060983</v>
      </c>
      <c r="AV16" s="41">
        <v>8672538.7723634578</v>
      </c>
      <c r="AW16" s="41">
        <v>8788100.564426491</v>
      </c>
      <c r="AX16" s="41">
        <v>8928242.7027003523</v>
      </c>
      <c r="AY16" s="41">
        <v>9064306.9512647577</v>
      </c>
      <c r="AZ16" s="41">
        <v>9200454.0102022123</v>
      </c>
    </row>
    <row r="17" spans="1:52" x14ac:dyDescent="0.25">
      <c r="A17" s="34" t="s">
        <v>87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</row>
    <row r="18" spans="1:52" x14ac:dyDescent="0.25">
      <c r="A18" s="36" t="s">
        <v>75</v>
      </c>
      <c r="B18" s="37">
        <v>28201448.179047562</v>
      </c>
      <c r="C18" s="37">
        <v>29050357.880825322</v>
      </c>
      <c r="D18" s="37">
        <v>29540041.210927226</v>
      </c>
      <c r="E18" s="37">
        <v>30109832.241383344</v>
      </c>
      <c r="F18" s="37">
        <v>30826229.856754202</v>
      </c>
      <c r="G18" s="37">
        <v>31523023.338508099</v>
      </c>
      <c r="H18" s="37">
        <v>32285538.733455695</v>
      </c>
      <c r="I18" s="37">
        <v>33562870.694916643</v>
      </c>
      <c r="J18" s="37">
        <v>33888264.90327166</v>
      </c>
      <c r="K18" s="37">
        <v>33498389.55668062</v>
      </c>
      <c r="L18" s="37">
        <v>33627256.966098927</v>
      </c>
      <c r="M18" s="37">
        <v>33769849.45298817</v>
      </c>
      <c r="N18" s="37">
        <v>33437863.31172666</v>
      </c>
      <c r="O18" s="37">
        <v>33608208.470376797</v>
      </c>
      <c r="P18" s="37">
        <v>34200762.581494287</v>
      </c>
      <c r="Q18" s="37">
        <v>35084305.991468422</v>
      </c>
      <c r="R18" s="37">
        <v>35901968</v>
      </c>
      <c r="S18" s="37">
        <v>36909062</v>
      </c>
      <c r="T18" s="37">
        <v>37822806</v>
      </c>
      <c r="U18" s="37">
        <v>38603984</v>
      </c>
      <c r="V18" s="37">
        <v>39321131</v>
      </c>
      <c r="W18" s="37">
        <v>39954000</v>
      </c>
      <c r="X18" s="37">
        <v>40483047</v>
      </c>
      <c r="Y18" s="37">
        <v>40972483</v>
      </c>
      <c r="Z18" s="37">
        <v>41420160</v>
      </c>
      <c r="AA18" s="37">
        <v>41842494</v>
      </c>
      <c r="AB18" s="37">
        <v>42215659</v>
      </c>
      <c r="AC18" s="37">
        <v>42547153</v>
      </c>
      <c r="AD18" s="37">
        <v>42859605</v>
      </c>
      <c r="AE18" s="37">
        <v>43170111</v>
      </c>
      <c r="AF18" s="37">
        <v>43504501</v>
      </c>
      <c r="AG18" s="37">
        <v>43849369</v>
      </c>
      <c r="AH18" s="37">
        <v>44196287</v>
      </c>
      <c r="AI18" s="37">
        <v>44509130</v>
      </c>
      <c r="AJ18" s="37">
        <v>44830502</v>
      </c>
      <c r="AK18" s="37">
        <v>45164722</v>
      </c>
      <c r="AL18" s="37">
        <v>45514184</v>
      </c>
      <c r="AM18" s="37">
        <v>45875419</v>
      </c>
      <c r="AN18" s="37">
        <v>46248654</v>
      </c>
      <c r="AO18" s="37">
        <v>46637818</v>
      </c>
      <c r="AP18" s="37">
        <v>47040557</v>
      </c>
      <c r="AQ18" s="37">
        <v>47464910</v>
      </c>
      <c r="AR18" s="37">
        <v>47913594</v>
      </c>
      <c r="AS18" s="37">
        <v>48378699</v>
      </c>
      <c r="AT18" s="37">
        <v>48863841</v>
      </c>
      <c r="AU18" s="37">
        <v>49369762</v>
      </c>
      <c r="AV18" s="37">
        <v>49893220</v>
      </c>
      <c r="AW18" s="37">
        <v>50422091</v>
      </c>
      <c r="AX18" s="37">
        <v>50967811</v>
      </c>
      <c r="AY18" s="37">
        <v>51542414</v>
      </c>
      <c r="AZ18" s="37">
        <v>52156647</v>
      </c>
    </row>
    <row r="19" spans="1:52" x14ac:dyDescent="0.25">
      <c r="A19" s="40" t="s">
        <v>88</v>
      </c>
      <c r="B19" s="41">
        <v>22894199</v>
      </c>
      <c r="C19" s="41">
        <v>23651287</v>
      </c>
      <c r="D19" s="41">
        <v>24043841</v>
      </c>
      <c r="E19" s="41">
        <v>24574075</v>
      </c>
      <c r="F19" s="41">
        <v>25255875</v>
      </c>
      <c r="G19" s="41">
        <v>25916468</v>
      </c>
      <c r="H19" s="41">
        <v>26555673</v>
      </c>
      <c r="I19" s="41">
        <v>27819515</v>
      </c>
      <c r="J19" s="41">
        <v>28067306</v>
      </c>
      <c r="K19" s="41">
        <v>27733367</v>
      </c>
      <c r="L19" s="41">
        <v>27890843</v>
      </c>
      <c r="M19" s="41">
        <v>27995901</v>
      </c>
      <c r="N19" s="41">
        <v>27734174</v>
      </c>
      <c r="O19" s="41">
        <v>27887887</v>
      </c>
      <c r="P19" s="41">
        <v>28400895</v>
      </c>
      <c r="Q19" s="41">
        <v>29147375</v>
      </c>
      <c r="R19" s="41">
        <v>29688815</v>
      </c>
      <c r="S19" s="41">
        <v>30447295</v>
      </c>
      <c r="T19" s="41">
        <v>31170528</v>
      </c>
      <c r="U19" s="41">
        <v>31809169</v>
      </c>
      <c r="V19" s="41">
        <v>32409449</v>
      </c>
      <c r="W19" s="41">
        <v>32946552</v>
      </c>
      <c r="X19" s="41">
        <v>33398962</v>
      </c>
      <c r="Y19" s="41">
        <v>33815750</v>
      </c>
      <c r="Z19" s="41">
        <v>34194387</v>
      </c>
      <c r="AA19" s="41">
        <v>34548138</v>
      </c>
      <c r="AB19" s="41">
        <v>34854238</v>
      </c>
      <c r="AC19" s="41">
        <v>35125204</v>
      </c>
      <c r="AD19" s="41">
        <v>35383255</v>
      </c>
      <c r="AE19" s="41">
        <v>35644284</v>
      </c>
      <c r="AF19" s="41">
        <v>35932086</v>
      </c>
      <c r="AG19" s="41">
        <v>36231782</v>
      </c>
      <c r="AH19" s="41">
        <v>36529554</v>
      </c>
      <c r="AI19" s="41">
        <v>36797520</v>
      </c>
      <c r="AJ19" s="41">
        <v>37072012</v>
      </c>
      <c r="AK19" s="41">
        <v>37357790</v>
      </c>
      <c r="AL19" s="41">
        <v>37657532</v>
      </c>
      <c r="AM19" s="41">
        <v>37968506</v>
      </c>
      <c r="AN19" s="41">
        <v>38290878</v>
      </c>
      <c r="AO19" s="41">
        <v>38628446</v>
      </c>
      <c r="AP19" s="41">
        <v>38981568</v>
      </c>
      <c r="AQ19" s="41">
        <v>39354151</v>
      </c>
      <c r="AR19" s="41">
        <v>39749002</v>
      </c>
      <c r="AS19" s="41">
        <v>40156352</v>
      </c>
      <c r="AT19" s="41">
        <v>40581219</v>
      </c>
      <c r="AU19" s="41">
        <v>41024681</v>
      </c>
      <c r="AV19" s="41">
        <v>41485857</v>
      </c>
      <c r="AW19" s="41">
        <v>41951656</v>
      </c>
      <c r="AX19" s="41">
        <v>42433451</v>
      </c>
      <c r="AY19" s="41">
        <v>42942842</v>
      </c>
      <c r="AZ19" s="41">
        <v>43490302</v>
      </c>
    </row>
    <row r="20" spans="1:52" x14ac:dyDescent="0.25">
      <c r="A20" s="42" t="s">
        <v>89</v>
      </c>
      <c r="B20" s="43">
        <v>5307249.1790475631</v>
      </c>
      <c r="C20" s="43">
        <v>5399070.8808253231</v>
      </c>
      <c r="D20" s="43">
        <v>5496200.2109272266</v>
      </c>
      <c r="E20" s="43">
        <v>5535757.2413833458</v>
      </c>
      <c r="F20" s="43">
        <v>5570354.8567542015</v>
      </c>
      <c r="G20" s="43">
        <v>5606555.3385081002</v>
      </c>
      <c r="H20" s="43">
        <v>5729865.7334556961</v>
      </c>
      <c r="I20" s="43">
        <v>5743355.6949166423</v>
      </c>
      <c r="J20" s="43">
        <v>5820958.9032716565</v>
      </c>
      <c r="K20" s="43">
        <v>5765022.5566806216</v>
      </c>
      <c r="L20" s="43">
        <v>5736413.9660989251</v>
      </c>
      <c r="M20" s="43">
        <v>5773948.4529881692</v>
      </c>
      <c r="N20" s="43">
        <v>5703689.3117266577</v>
      </c>
      <c r="O20" s="43">
        <v>5720321.4703767998</v>
      </c>
      <c r="P20" s="43">
        <v>5799867.5814942904</v>
      </c>
      <c r="Q20" s="43">
        <v>5936930.9914684212</v>
      </c>
      <c r="R20" s="43">
        <v>6213153</v>
      </c>
      <c r="S20" s="43">
        <v>6461767</v>
      </c>
      <c r="T20" s="43">
        <v>6652278</v>
      </c>
      <c r="U20" s="43">
        <v>6794815</v>
      </c>
      <c r="V20" s="43">
        <v>6911682</v>
      </c>
      <c r="W20" s="43">
        <v>7007448</v>
      </c>
      <c r="X20" s="43">
        <v>7084085</v>
      </c>
      <c r="Y20" s="43">
        <v>7156733</v>
      </c>
      <c r="Z20" s="43">
        <v>7225773</v>
      </c>
      <c r="AA20" s="43">
        <v>7294356</v>
      </c>
      <c r="AB20" s="43">
        <v>7361421</v>
      </c>
      <c r="AC20" s="43">
        <v>7421949</v>
      </c>
      <c r="AD20" s="43">
        <v>7476350</v>
      </c>
      <c r="AE20" s="43">
        <v>7525827</v>
      </c>
      <c r="AF20" s="43">
        <v>7572415</v>
      </c>
      <c r="AG20" s="43">
        <v>7617587</v>
      </c>
      <c r="AH20" s="43">
        <v>7666733</v>
      </c>
      <c r="AI20" s="43">
        <v>7711610</v>
      </c>
      <c r="AJ20" s="43">
        <v>7758490</v>
      </c>
      <c r="AK20" s="43">
        <v>7806932</v>
      </c>
      <c r="AL20" s="43">
        <v>7856652</v>
      </c>
      <c r="AM20" s="43">
        <v>7906913</v>
      </c>
      <c r="AN20" s="43">
        <v>7957776</v>
      </c>
      <c r="AO20" s="43">
        <v>8009372</v>
      </c>
      <c r="AP20" s="43">
        <v>8058989</v>
      </c>
      <c r="AQ20" s="43">
        <v>8110759</v>
      </c>
      <c r="AR20" s="43">
        <v>8164592</v>
      </c>
      <c r="AS20" s="43">
        <v>8222347</v>
      </c>
      <c r="AT20" s="43">
        <v>8282622</v>
      </c>
      <c r="AU20" s="43">
        <v>8345081</v>
      </c>
      <c r="AV20" s="43">
        <v>8407363</v>
      </c>
      <c r="AW20" s="43">
        <v>8470435</v>
      </c>
      <c r="AX20" s="43">
        <v>8534360</v>
      </c>
      <c r="AY20" s="43">
        <v>8599572</v>
      </c>
      <c r="AZ20" s="43">
        <v>8666345</v>
      </c>
    </row>
    <row r="21" spans="1:52" x14ac:dyDescent="0.25">
      <c r="A21" s="36" t="s">
        <v>90</v>
      </c>
      <c r="B21" s="43">
        <v>5361.5</v>
      </c>
      <c r="C21" s="43">
        <v>5423.5</v>
      </c>
      <c r="D21" s="43">
        <v>5540</v>
      </c>
      <c r="E21" s="43">
        <v>5655</v>
      </c>
      <c r="F21" s="43">
        <v>5987</v>
      </c>
      <c r="G21" s="43">
        <v>6127.5</v>
      </c>
      <c r="H21" s="43">
        <v>6285</v>
      </c>
      <c r="I21" s="43">
        <v>6421</v>
      </c>
      <c r="J21" s="43">
        <v>6476.5</v>
      </c>
      <c r="K21" s="43">
        <v>6232</v>
      </c>
      <c r="L21" s="43">
        <v>6201</v>
      </c>
      <c r="M21" s="43">
        <v>6230</v>
      </c>
      <c r="N21" s="43">
        <v>6085</v>
      </c>
      <c r="O21" s="43">
        <v>5916.5</v>
      </c>
      <c r="P21" s="43">
        <v>5826.5</v>
      </c>
      <c r="Q21" s="43">
        <v>5758</v>
      </c>
      <c r="R21" s="43">
        <v>5743.3653587492317</v>
      </c>
      <c r="S21" s="43">
        <v>5907.4948474616849</v>
      </c>
      <c r="T21" s="43">
        <v>6077.8812616111318</v>
      </c>
      <c r="U21" s="43">
        <v>6227.4027076359134</v>
      </c>
      <c r="V21" s="43">
        <v>6357.0408667944475</v>
      </c>
      <c r="W21" s="43">
        <v>6476.519492106785</v>
      </c>
      <c r="X21" s="43">
        <v>6587.7993963223707</v>
      </c>
      <c r="Y21" s="43">
        <v>6686.3898235339175</v>
      </c>
      <c r="Z21" s="43">
        <v>6781.1316787234955</v>
      </c>
      <c r="AA21" s="43">
        <v>6873.1551680563707</v>
      </c>
      <c r="AB21" s="43">
        <v>6963.844669469021</v>
      </c>
      <c r="AC21" s="43">
        <v>7054.4549689583055</v>
      </c>
      <c r="AD21" s="43">
        <v>7145.173078090761</v>
      </c>
      <c r="AE21" s="43">
        <v>7235.8375471560039</v>
      </c>
      <c r="AF21" s="43">
        <v>7326.370537606208</v>
      </c>
      <c r="AG21" s="43">
        <v>7403.1872844778445</v>
      </c>
      <c r="AH21" s="43">
        <v>7477.4957777561294</v>
      </c>
      <c r="AI21" s="43">
        <v>7552.2157131368567</v>
      </c>
      <c r="AJ21" s="43">
        <v>7626.9274865939551</v>
      </c>
      <c r="AK21" s="43">
        <v>7703.2345109299731</v>
      </c>
      <c r="AL21" s="43">
        <v>7777.6834201014744</v>
      </c>
      <c r="AM21" s="43">
        <v>7853.7060173631344</v>
      </c>
      <c r="AN21" s="43">
        <v>7931.1758713067447</v>
      </c>
      <c r="AO21" s="43">
        <v>8009.7639609402349</v>
      </c>
      <c r="AP21" s="43">
        <v>8090.7412637372154</v>
      </c>
      <c r="AQ21" s="43">
        <v>8175.0677016425052</v>
      </c>
      <c r="AR21" s="43">
        <v>8259.3477518718792</v>
      </c>
      <c r="AS21" s="43">
        <v>8345.2258993017222</v>
      </c>
      <c r="AT21" s="43">
        <v>8431.661590696378</v>
      </c>
      <c r="AU21" s="43">
        <v>8519.5342103647072</v>
      </c>
      <c r="AV21" s="43">
        <v>8604.9986219526036</v>
      </c>
      <c r="AW21" s="43">
        <v>8691.0206894672283</v>
      </c>
      <c r="AX21" s="43">
        <v>8777.0050819239932</v>
      </c>
      <c r="AY21" s="43">
        <v>8862.8911084031497</v>
      </c>
      <c r="AZ21" s="43">
        <v>8949.271012640138</v>
      </c>
    </row>
    <row r="22" spans="1:52" x14ac:dyDescent="0.25">
      <c r="A22" s="36" t="s">
        <v>83</v>
      </c>
      <c r="B22" s="37">
        <v>600208</v>
      </c>
      <c r="C22" s="37">
        <v>582084</v>
      </c>
      <c r="D22" s="37">
        <v>571706</v>
      </c>
      <c r="E22" s="37">
        <v>596004</v>
      </c>
      <c r="F22" s="37">
        <v>637824</v>
      </c>
      <c r="G22" s="37">
        <v>656002</v>
      </c>
      <c r="H22" s="37">
        <v>724072</v>
      </c>
      <c r="I22" s="37">
        <v>764262</v>
      </c>
      <c r="J22" s="37">
        <v>784656</v>
      </c>
      <c r="K22" s="37">
        <v>695984</v>
      </c>
      <c r="L22" s="37">
        <v>749104</v>
      </c>
      <c r="M22" s="37">
        <v>762982</v>
      </c>
      <c r="N22" s="37">
        <v>755940</v>
      </c>
      <c r="O22" s="37">
        <v>765178</v>
      </c>
      <c r="P22" s="37">
        <v>776653.99999999988</v>
      </c>
      <c r="Q22" s="37">
        <v>808482</v>
      </c>
      <c r="R22" s="37">
        <v>850093.80714012985</v>
      </c>
      <c r="S22" s="37">
        <v>905732.67026914831</v>
      </c>
      <c r="T22" s="37">
        <v>963433.59951237449</v>
      </c>
      <c r="U22" s="37">
        <v>1017905.1585748307</v>
      </c>
      <c r="V22" s="37">
        <v>1069044.4236259428</v>
      </c>
      <c r="W22" s="37">
        <v>1120445.068197438</v>
      </c>
      <c r="X22" s="37">
        <v>1169047.0692671081</v>
      </c>
      <c r="Y22" s="37">
        <v>1216859.0770597039</v>
      </c>
      <c r="Z22" s="37">
        <v>1257973.5770309875</v>
      </c>
      <c r="AA22" s="37">
        <v>1302181.6348534632</v>
      </c>
      <c r="AB22" s="37">
        <v>1350458.1741881373</v>
      </c>
      <c r="AC22" s="37">
        <v>1402837.1885786818</v>
      </c>
      <c r="AD22" s="37">
        <v>1457938.724933859</v>
      </c>
      <c r="AE22" s="37">
        <v>1512728.2558326311</v>
      </c>
      <c r="AF22" s="37">
        <v>1568535.0423313756</v>
      </c>
      <c r="AG22" s="37">
        <v>1626344.225856191</v>
      </c>
      <c r="AH22" s="37">
        <v>1679535.5978625957</v>
      </c>
      <c r="AI22" s="37">
        <v>1732133.5928445724</v>
      </c>
      <c r="AJ22" s="37">
        <v>1784737.2832118468</v>
      </c>
      <c r="AK22" s="37">
        <v>1834092.2264456912</v>
      </c>
      <c r="AL22" s="37">
        <v>1888345.9424180905</v>
      </c>
      <c r="AM22" s="37">
        <v>1943490.8989654547</v>
      </c>
      <c r="AN22" s="37">
        <v>2017176.5006654032</v>
      </c>
      <c r="AO22" s="37">
        <v>2082934.1161513417</v>
      </c>
      <c r="AP22" s="37">
        <v>2149625.2811749917</v>
      </c>
      <c r="AQ22" s="37">
        <v>2220172.7144618598</v>
      </c>
      <c r="AR22" s="37">
        <v>2292101.6810090975</v>
      </c>
      <c r="AS22" s="37">
        <v>2361300.4816872547</v>
      </c>
      <c r="AT22" s="37">
        <v>2429551.5814311597</v>
      </c>
      <c r="AU22" s="37">
        <v>2506607.0212058043</v>
      </c>
      <c r="AV22" s="37">
        <v>2582920.7971521895</v>
      </c>
      <c r="AW22" s="37">
        <v>2650070.821435038</v>
      </c>
      <c r="AX22" s="37">
        <v>2725441.3766150819</v>
      </c>
      <c r="AY22" s="37">
        <v>2792845.4786015465</v>
      </c>
      <c r="AZ22" s="37">
        <v>2857657.3802103144</v>
      </c>
    </row>
    <row r="23" spans="1:52" x14ac:dyDescent="0.25">
      <c r="A23" s="38" t="s">
        <v>91</v>
      </c>
      <c r="B23" s="39">
        <v>339994</v>
      </c>
      <c r="C23" s="39">
        <v>324324</v>
      </c>
      <c r="D23" s="39">
        <v>311092</v>
      </c>
      <c r="E23" s="39">
        <v>319067.99999999994</v>
      </c>
      <c r="F23" s="39">
        <v>334827.99999999994</v>
      </c>
      <c r="G23" s="39">
        <v>342158</v>
      </c>
      <c r="H23" s="39">
        <v>379724</v>
      </c>
      <c r="I23" s="39">
        <v>398103.99999999994</v>
      </c>
      <c r="J23" s="39">
        <v>402808</v>
      </c>
      <c r="K23" s="39">
        <v>361990</v>
      </c>
      <c r="L23" s="39">
        <v>360234</v>
      </c>
      <c r="M23" s="39">
        <v>353864</v>
      </c>
      <c r="N23" s="39">
        <v>351830</v>
      </c>
      <c r="O23" s="39">
        <v>344266</v>
      </c>
      <c r="P23" s="39">
        <v>348139.99999999994</v>
      </c>
      <c r="Q23" s="39">
        <v>358013.99999999994</v>
      </c>
      <c r="R23" s="39">
        <v>379951.80241447728</v>
      </c>
      <c r="S23" s="39">
        <v>410589.91277869308</v>
      </c>
      <c r="T23" s="39">
        <v>441977.40615555947</v>
      </c>
      <c r="U23" s="39">
        <v>471364.10217744583</v>
      </c>
      <c r="V23" s="39">
        <v>499056.16254774295</v>
      </c>
      <c r="W23" s="39">
        <v>527393.9857880529</v>
      </c>
      <c r="X23" s="39">
        <v>553866.4999402673</v>
      </c>
      <c r="Y23" s="39">
        <v>579984.77039877593</v>
      </c>
      <c r="Z23" s="39">
        <v>606521.48768702638</v>
      </c>
      <c r="AA23" s="39">
        <v>633913.69348213379</v>
      </c>
      <c r="AB23" s="39">
        <v>663912.00278383144</v>
      </c>
      <c r="AC23" s="39">
        <v>696642.08425369323</v>
      </c>
      <c r="AD23" s="39">
        <v>730571.60921358818</v>
      </c>
      <c r="AE23" s="39">
        <v>765164.39859443286</v>
      </c>
      <c r="AF23" s="39">
        <v>800480.83894234989</v>
      </c>
      <c r="AG23" s="39">
        <v>837810.66625657387</v>
      </c>
      <c r="AH23" s="39">
        <v>871931.76622046623</v>
      </c>
      <c r="AI23" s="39">
        <v>906568.38769230945</v>
      </c>
      <c r="AJ23" s="39">
        <v>941975.87600152963</v>
      </c>
      <c r="AK23" s="39">
        <v>976684.70181517536</v>
      </c>
      <c r="AL23" s="39">
        <v>1014160.6268614928</v>
      </c>
      <c r="AM23" s="39">
        <v>1052712.7560761045</v>
      </c>
      <c r="AN23" s="39">
        <v>1101635.6987019875</v>
      </c>
      <c r="AO23" s="39">
        <v>1145905.6656936021</v>
      </c>
      <c r="AP23" s="39">
        <v>1189420.0904398044</v>
      </c>
      <c r="AQ23" s="39">
        <v>1233970.0484638591</v>
      </c>
      <c r="AR23" s="39">
        <v>1278431.6160837957</v>
      </c>
      <c r="AS23" s="39">
        <v>1322689.8700434854</v>
      </c>
      <c r="AT23" s="39">
        <v>1365977.8726340276</v>
      </c>
      <c r="AU23" s="39">
        <v>1415003.2801075864</v>
      </c>
      <c r="AV23" s="39">
        <v>1463478.0319615148</v>
      </c>
      <c r="AW23" s="39">
        <v>1506385.8960809689</v>
      </c>
      <c r="AX23" s="39">
        <v>1553189.4773685925</v>
      </c>
      <c r="AY23" s="39">
        <v>1594548.7347577554</v>
      </c>
      <c r="AZ23" s="39">
        <v>1634019.7614318891</v>
      </c>
    </row>
    <row r="24" spans="1:52" x14ac:dyDescent="0.25">
      <c r="A24" s="42" t="s">
        <v>86</v>
      </c>
      <c r="B24" s="43">
        <v>260214</v>
      </c>
      <c r="C24" s="43">
        <v>257760</v>
      </c>
      <c r="D24" s="43">
        <v>260614</v>
      </c>
      <c r="E24" s="43">
        <v>276936</v>
      </c>
      <c r="F24" s="43">
        <v>302996</v>
      </c>
      <c r="G24" s="43">
        <v>313844</v>
      </c>
      <c r="H24" s="43">
        <v>344348</v>
      </c>
      <c r="I24" s="43">
        <v>366158</v>
      </c>
      <c r="J24" s="43">
        <v>381848</v>
      </c>
      <c r="K24" s="43">
        <v>333994</v>
      </c>
      <c r="L24" s="43">
        <v>388870</v>
      </c>
      <c r="M24" s="43">
        <v>409118</v>
      </c>
      <c r="N24" s="43">
        <v>404110.00000000006</v>
      </c>
      <c r="O24" s="43">
        <v>420911.99999999994</v>
      </c>
      <c r="P24" s="43">
        <v>428513.99999999994</v>
      </c>
      <c r="Q24" s="43">
        <v>450468</v>
      </c>
      <c r="R24" s="43">
        <v>470142.00472565263</v>
      </c>
      <c r="S24" s="43">
        <v>495142.75749045523</v>
      </c>
      <c r="T24" s="43">
        <v>521456.19335681497</v>
      </c>
      <c r="U24" s="43">
        <v>546541.05639738496</v>
      </c>
      <c r="V24" s="43">
        <v>569988.26107819995</v>
      </c>
      <c r="W24" s="43">
        <v>593051.08240938501</v>
      </c>
      <c r="X24" s="43">
        <v>615180.56932684081</v>
      </c>
      <c r="Y24" s="43">
        <v>636874.30666092806</v>
      </c>
      <c r="Z24" s="43">
        <v>651452.0893439611</v>
      </c>
      <c r="AA24" s="43">
        <v>668267.94137132925</v>
      </c>
      <c r="AB24" s="43">
        <v>686546.17140430585</v>
      </c>
      <c r="AC24" s="43">
        <v>706195.10432498856</v>
      </c>
      <c r="AD24" s="43">
        <v>727367.11572027078</v>
      </c>
      <c r="AE24" s="43">
        <v>747563.8572381984</v>
      </c>
      <c r="AF24" s="43">
        <v>768054.20338902588</v>
      </c>
      <c r="AG24" s="43">
        <v>788533.55959961703</v>
      </c>
      <c r="AH24" s="43">
        <v>807603.83164212934</v>
      </c>
      <c r="AI24" s="43">
        <v>825565.20515226282</v>
      </c>
      <c r="AJ24" s="43">
        <v>842761.40721031709</v>
      </c>
      <c r="AK24" s="43">
        <v>857407.52463051572</v>
      </c>
      <c r="AL24" s="43">
        <v>874185.31555659778</v>
      </c>
      <c r="AM24" s="43">
        <v>890778.14288935007</v>
      </c>
      <c r="AN24" s="43">
        <v>915540.8019634157</v>
      </c>
      <c r="AO24" s="43">
        <v>937028.45045773953</v>
      </c>
      <c r="AP24" s="43">
        <v>960205.19073518738</v>
      </c>
      <c r="AQ24" s="43">
        <v>986202.66599800065</v>
      </c>
      <c r="AR24" s="43">
        <v>1013670.0649253019</v>
      </c>
      <c r="AS24" s="43">
        <v>1038610.6116437694</v>
      </c>
      <c r="AT24" s="43">
        <v>1063573.7087971324</v>
      </c>
      <c r="AU24" s="43">
        <v>1091603.7410982181</v>
      </c>
      <c r="AV24" s="43">
        <v>1119442.7651906749</v>
      </c>
      <c r="AW24" s="43">
        <v>1143684.9253540691</v>
      </c>
      <c r="AX24" s="43">
        <v>1172251.8992464894</v>
      </c>
      <c r="AY24" s="43">
        <v>1198296.7438437911</v>
      </c>
      <c r="AZ24" s="43">
        <v>1223637.6187784253</v>
      </c>
    </row>
    <row r="25" spans="1:52" x14ac:dyDescent="0.25">
      <c r="A25" s="36" t="s">
        <v>92</v>
      </c>
      <c r="B25" s="44">
        <v>1602.3358663664608</v>
      </c>
      <c r="C25" s="44">
        <v>1650.6484918185593</v>
      </c>
      <c r="D25" s="44">
        <v>1670.8751030291528</v>
      </c>
      <c r="E25" s="44">
        <v>1816.2772392020827</v>
      </c>
      <c r="F25" s="44">
        <v>1838.1477854496238</v>
      </c>
      <c r="G25" s="44">
        <v>1934.7351721896407</v>
      </c>
      <c r="H25" s="44">
        <v>2102.6897820410827</v>
      </c>
      <c r="I25" s="44">
        <v>2066.6123050930119</v>
      </c>
      <c r="J25" s="44">
        <v>1931.0454538325034</v>
      </c>
      <c r="K25" s="44">
        <v>1911.8676774102669</v>
      </c>
      <c r="L25" s="44">
        <v>1925.828685465468</v>
      </c>
      <c r="M25" s="44">
        <v>1888.899396167214</v>
      </c>
      <c r="N25" s="44">
        <v>1859.037011435058</v>
      </c>
      <c r="O25" s="44">
        <v>1782.791747604741</v>
      </c>
      <c r="P25" s="44">
        <v>1753.5676859548844</v>
      </c>
      <c r="Q25" s="44">
        <v>1816.1638472358504</v>
      </c>
      <c r="R25" s="44">
        <v>1848.6959536401077</v>
      </c>
      <c r="S25" s="44">
        <v>1890.1246276315137</v>
      </c>
      <c r="T25" s="44">
        <v>1929.1871587260148</v>
      </c>
      <c r="U25" s="44">
        <v>1963.8278320247416</v>
      </c>
      <c r="V25" s="44">
        <v>1994.7857105524517</v>
      </c>
      <c r="W25" s="44">
        <v>2022.5508526849119</v>
      </c>
      <c r="X25" s="44">
        <v>2047.6143105111018</v>
      </c>
      <c r="Y25" s="44">
        <v>2075.2154044556173</v>
      </c>
      <c r="Z25" s="44">
        <v>2100.916014188258</v>
      </c>
      <c r="AA25" s="44">
        <v>2125.5839341346727</v>
      </c>
      <c r="AB25" s="44">
        <v>2149.5949015501815</v>
      </c>
      <c r="AC25" s="44">
        <v>2173.128582006213</v>
      </c>
      <c r="AD25" s="44">
        <v>2196.3776252647258</v>
      </c>
      <c r="AE25" s="44">
        <v>2219.3561276889277</v>
      </c>
      <c r="AF25" s="44">
        <v>2242.0274835694363</v>
      </c>
      <c r="AG25" s="44">
        <v>2264.2885164465351</v>
      </c>
      <c r="AH25" s="44">
        <v>2286.427581803031</v>
      </c>
      <c r="AI25" s="44">
        <v>2307.1643585821548</v>
      </c>
      <c r="AJ25" s="44">
        <v>2328.1945006753404</v>
      </c>
      <c r="AK25" s="44">
        <v>2349.2582116934987</v>
      </c>
      <c r="AL25" s="44">
        <v>2370.5983746782049</v>
      </c>
      <c r="AM25" s="44">
        <v>2392.3798094458052</v>
      </c>
      <c r="AN25" s="44">
        <v>2414.167599076146</v>
      </c>
      <c r="AO25" s="44">
        <v>2436.9883439532696</v>
      </c>
      <c r="AP25" s="44">
        <v>2460.7631706445809</v>
      </c>
      <c r="AQ25" s="44">
        <v>2485.3087275243001</v>
      </c>
      <c r="AR25" s="44">
        <v>2509.9925891735211</v>
      </c>
      <c r="AS25" s="44">
        <v>2535.6044879373962</v>
      </c>
      <c r="AT25" s="44">
        <v>2562.0205806536915</v>
      </c>
      <c r="AU25" s="44">
        <v>2589.6531853659162</v>
      </c>
      <c r="AV25" s="44">
        <v>2618.3881990555042</v>
      </c>
      <c r="AW25" s="44">
        <v>2647.6340249471323</v>
      </c>
      <c r="AX25" s="44">
        <v>2677.0756488425704</v>
      </c>
      <c r="AY25" s="44">
        <v>2706.9799491216995</v>
      </c>
      <c r="AZ25" s="44">
        <v>2737.3005870091629</v>
      </c>
    </row>
    <row r="26" spans="1:52" x14ac:dyDescent="0.25">
      <c r="A26" s="40" t="s">
        <v>93</v>
      </c>
      <c r="B26" s="45">
        <v>936.93658815081994</v>
      </c>
      <c r="C26" s="45">
        <v>975.15464794521154</v>
      </c>
      <c r="D26" s="45">
        <v>983.99292557647186</v>
      </c>
      <c r="E26" s="45">
        <v>1057.8274808262165</v>
      </c>
      <c r="F26" s="45">
        <v>1081.9735121499584</v>
      </c>
      <c r="G26" s="45">
        <v>1125.7827746816024</v>
      </c>
      <c r="H26" s="45">
        <v>1286.0020552796964</v>
      </c>
      <c r="I26" s="45">
        <v>1237.1102493266558</v>
      </c>
      <c r="J26" s="45">
        <v>1084.3710217799203</v>
      </c>
      <c r="K26" s="45">
        <v>1076.1599915319657</v>
      </c>
      <c r="L26" s="45">
        <v>1067.26382696633</v>
      </c>
      <c r="M26" s="45">
        <v>1024.1145102101418</v>
      </c>
      <c r="N26" s="45">
        <v>996.0549662726113</v>
      </c>
      <c r="O26" s="45">
        <v>919.89620494785231</v>
      </c>
      <c r="P26" s="45">
        <v>886.72069638061407</v>
      </c>
      <c r="Q26" s="45">
        <v>889.17291572099248</v>
      </c>
      <c r="R26" s="45">
        <v>899.25775902703811</v>
      </c>
      <c r="S26" s="45">
        <v>912.48024028958105</v>
      </c>
      <c r="T26" s="45">
        <v>925.12554320207732</v>
      </c>
      <c r="U26" s="45">
        <v>935.87103215788238</v>
      </c>
      <c r="V26" s="45">
        <v>944.70209493978439</v>
      </c>
      <c r="W26" s="45">
        <v>952.39623384268975</v>
      </c>
      <c r="X26" s="45">
        <v>959.09896961608945</v>
      </c>
      <c r="Y26" s="45">
        <v>966.95093606795172</v>
      </c>
      <c r="Z26" s="45">
        <v>974.31039924577692</v>
      </c>
      <c r="AA26" s="45">
        <v>981.92513915826692</v>
      </c>
      <c r="AB26" s="45">
        <v>989.5287562867984</v>
      </c>
      <c r="AC26" s="45">
        <v>996.99821369132087</v>
      </c>
      <c r="AD26" s="45">
        <v>1004.3787079434341</v>
      </c>
      <c r="AE26" s="45">
        <v>1011.6921022649976</v>
      </c>
      <c r="AF26" s="45">
        <v>1019.0463306839886</v>
      </c>
      <c r="AG26" s="45">
        <v>1026.3835638507351</v>
      </c>
      <c r="AH26" s="45">
        <v>1033.7915274392219</v>
      </c>
      <c r="AI26" s="45">
        <v>1040.2676168882708</v>
      </c>
      <c r="AJ26" s="45">
        <v>1046.7766450689803</v>
      </c>
      <c r="AK26" s="45">
        <v>1053.2908159125091</v>
      </c>
      <c r="AL26" s="45">
        <v>1059.9305482207837</v>
      </c>
      <c r="AM26" s="45">
        <v>1066.6743874223896</v>
      </c>
      <c r="AN26" s="45">
        <v>1073.5385351283833</v>
      </c>
      <c r="AO26" s="45">
        <v>1080.6146494565319</v>
      </c>
      <c r="AP26" s="45">
        <v>1088.0604574017477</v>
      </c>
      <c r="AQ26" s="45">
        <v>1095.9901772166459</v>
      </c>
      <c r="AR26" s="45">
        <v>1103.9002070709348</v>
      </c>
      <c r="AS26" s="45">
        <v>1112.3840332425041</v>
      </c>
      <c r="AT26" s="45">
        <v>1121.4096603805581</v>
      </c>
      <c r="AU26" s="45">
        <v>1131.3595305160959</v>
      </c>
      <c r="AV26" s="45">
        <v>1141.8715573592924</v>
      </c>
      <c r="AW26" s="45">
        <v>1152.6868976808416</v>
      </c>
      <c r="AX26" s="45">
        <v>1163.8574542970671</v>
      </c>
      <c r="AY26" s="45">
        <v>1175.4285426073664</v>
      </c>
      <c r="AZ26" s="45">
        <v>1187.4263756501084</v>
      </c>
    </row>
    <row r="27" spans="1:52" x14ac:dyDescent="0.25">
      <c r="A27" s="42" t="s">
        <v>94</v>
      </c>
      <c r="B27" s="46">
        <v>665.39927821564072</v>
      </c>
      <c r="C27" s="46">
        <v>675.49384387334783</v>
      </c>
      <c r="D27" s="46">
        <v>686.88217745268093</v>
      </c>
      <c r="E27" s="46">
        <v>758.44975837586617</v>
      </c>
      <c r="F27" s="46">
        <v>756.17427329966551</v>
      </c>
      <c r="G27" s="46">
        <v>808.95239750803819</v>
      </c>
      <c r="H27" s="46">
        <v>816.68772676138644</v>
      </c>
      <c r="I27" s="46">
        <v>829.50205576635585</v>
      </c>
      <c r="J27" s="46">
        <v>846.67443205258326</v>
      </c>
      <c r="K27" s="46">
        <v>835.70768587830116</v>
      </c>
      <c r="L27" s="46">
        <v>858.56485849913793</v>
      </c>
      <c r="M27" s="46">
        <v>864.78488595707222</v>
      </c>
      <c r="N27" s="46">
        <v>862.98204516244664</v>
      </c>
      <c r="O27" s="46">
        <v>862.89554265688855</v>
      </c>
      <c r="P27" s="46">
        <v>866.84698957427031</v>
      </c>
      <c r="Q27" s="46">
        <v>926.99093151485795</v>
      </c>
      <c r="R27" s="46">
        <v>949.43819461306975</v>
      </c>
      <c r="S27" s="46">
        <v>977.64438734193277</v>
      </c>
      <c r="T27" s="46">
        <v>1004.0616155239373</v>
      </c>
      <c r="U27" s="46">
        <v>1027.9567998668592</v>
      </c>
      <c r="V27" s="46">
        <v>1050.0836156126675</v>
      </c>
      <c r="W27" s="46">
        <v>1070.1546188422221</v>
      </c>
      <c r="X27" s="46">
        <v>1088.5153408950123</v>
      </c>
      <c r="Y27" s="46">
        <v>1108.2644683876658</v>
      </c>
      <c r="Z27" s="46">
        <v>1126.6056149424812</v>
      </c>
      <c r="AA27" s="46">
        <v>1143.6587949764059</v>
      </c>
      <c r="AB27" s="46">
        <v>1160.0661452633831</v>
      </c>
      <c r="AC27" s="46">
        <v>1176.1303683148924</v>
      </c>
      <c r="AD27" s="46">
        <v>1191.9989173212916</v>
      </c>
      <c r="AE27" s="46">
        <v>1207.6640254239301</v>
      </c>
      <c r="AF27" s="46">
        <v>1222.9811528854475</v>
      </c>
      <c r="AG27" s="46">
        <v>1237.9049525958001</v>
      </c>
      <c r="AH27" s="46">
        <v>1252.6360543638093</v>
      </c>
      <c r="AI27" s="46">
        <v>1266.8967416938842</v>
      </c>
      <c r="AJ27" s="46">
        <v>1281.4178556063598</v>
      </c>
      <c r="AK27" s="46">
        <v>1295.9673957809896</v>
      </c>
      <c r="AL27" s="46">
        <v>1310.6678264574211</v>
      </c>
      <c r="AM27" s="46">
        <v>1325.7054220234154</v>
      </c>
      <c r="AN27" s="46">
        <v>1340.6290639477629</v>
      </c>
      <c r="AO27" s="46">
        <v>1356.3736944967377</v>
      </c>
      <c r="AP27" s="46">
        <v>1372.7027132428332</v>
      </c>
      <c r="AQ27" s="46">
        <v>1389.3185503076543</v>
      </c>
      <c r="AR27" s="46">
        <v>1406.0923821025865</v>
      </c>
      <c r="AS27" s="46">
        <v>1423.2204546948922</v>
      </c>
      <c r="AT27" s="46">
        <v>1440.6109202731332</v>
      </c>
      <c r="AU27" s="46">
        <v>1458.2936548498205</v>
      </c>
      <c r="AV27" s="46">
        <v>1476.5166416962118</v>
      </c>
      <c r="AW27" s="46">
        <v>1494.9471272662906</v>
      </c>
      <c r="AX27" s="46">
        <v>1513.2181945455031</v>
      </c>
      <c r="AY27" s="46">
        <v>1531.5514065143332</v>
      </c>
      <c r="AZ27" s="46">
        <v>1549.8742113590547</v>
      </c>
    </row>
    <row r="28" spans="1:52" x14ac:dyDescent="0.25">
      <c r="A28" s="47"/>
    </row>
    <row r="29" spans="1:52" x14ac:dyDescent="0.2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5">
      <c r="A30" s="32" t="s">
        <v>75</v>
      </c>
      <c r="B30" s="50">
        <v>256144294.17904755</v>
      </c>
      <c r="C30" s="50">
        <v>263427961.88082531</v>
      </c>
      <c r="D30" s="50">
        <v>268820935.21092725</v>
      </c>
      <c r="E30" s="50">
        <v>273658329.24138331</v>
      </c>
      <c r="F30" s="50">
        <v>278404118.85675418</v>
      </c>
      <c r="G30" s="50">
        <v>284589505.33850813</v>
      </c>
      <c r="H30" s="50">
        <v>291258991.73345572</v>
      </c>
      <c r="I30" s="50">
        <v>298753086.69491667</v>
      </c>
      <c r="J30" s="50">
        <v>303748883.90327168</v>
      </c>
      <c r="K30" s="50">
        <v>305611817.55668062</v>
      </c>
      <c r="L30" s="50">
        <v>310156348.9660989</v>
      </c>
      <c r="M30" s="50">
        <v>313582448.45298815</v>
      </c>
      <c r="N30" s="50">
        <v>314987025.31172669</v>
      </c>
      <c r="O30" s="50">
        <v>319608426.47037679</v>
      </c>
      <c r="P30" s="50">
        <v>323509058.58149427</v>
      </c>
      <c r="Q30" s="50">
        <v>327835506.99146843</v>
      </c>
      <c r="R30" s="50">
        <v>335775269</v>
      </c>
      <c r="S30" s="50">
        <v>343570810</v>
      </c>
      <c r="T30" s="50">
        <v>349879539</v>
      </c>
      <c r="U30" s="50">
        <v>355562885</v>
      </c>
      <c r="V30" s="50">
        <v>360425097</v>
      </c>
      <c r="W30" s="50">
        <v>365157751</v>
      </c>
      <c r="X30" s="50">
        <v>369807976</v>
      </c>
      <c r="Y30" s="50">
        <v>373954751</v>
      </c>
      <c r="Z30" s="50">
        <v>377654726</v>
      </c>
      <c r="AA30" s="50">
        <v>381147082</v>
      </c>
      <c r="AB30" s="50">
        <v>383904075</v>
      </c>
      <c r="AC30" s="50">
        <v>386270950</v>
      </c>
      <c r="AD30" s="50">
        <v>388695225</v>
      </c>
      <c r="AE30" s="50">
        <v>391018554</v>
      </c>
      <c r="AF30" s="50">
        <v>393423685</v>
      </c>
      <c r="AG30" s="50">
        <v>395902271</v>
      </c>
      <c r="AH30" s="50">
        <v>398388729</v>
      </c>
      <c r="AI30" s="50">
        <v>400896767</v>
      </c>
      <c r="AJ30" s="50">
        <v>403383000</v>
      </c>
      <c r="AK30" s="50">
        <v>405848923</v>
      </c>
      <c r="AL30" s="50">
        <v>408288500</v>
      </c>
      <c r="AM30" s="50">
        <v>410745783</v>
      </c>
      <c r="AN30" s="50">
        <v>413158774</v>
      </c>
      <c r="AO30" s="50">
        <v>415483353</v>
      </c>
      <c r="AP30" s="50">
        <v>417789284</v>
      </c>
      <c r="AQ30" s="50">
        <v>420156755</v>
      </c>
      <c r="AR30" s="50">
        <v>422591529</v>
      </c>
      <c r="AS30" s="50">
        <v>425116476</v>
      </c>
      <c r="AT30" s="50">
        <v>427775148</v>
      </c>
      <c r="AU30" s="50">
        <v>430605971</v>
      </c>
      <c r="AV30" s="50">
        <v>433548903</v>
      </c>
      <c r="AW30" s="50">
        <v>436529022</v>
      </c>
      <c r="AX30" s="50">
        <v>439568176</v>
      </c>
      <c r="AY30" s="50">
        <v>442702804</v>
      </c>
      <c r="AZ30" s="50">
        <v>445940625</v>
      </c>
    </row>
    <row r="31" spans="1:52" x14ac:dyDescent="0.25">
      <c r="A31" s="51" t="s">
        <v>74</v>
      </c>
      <c r="B31" s="52">
        <v>227942846</v>
      </c>
      <c r="C31" s="52">
        <v>234377604</v>
      </c>
      <c r="D31" s="52">
        <v>239280894</v>
      </c>
      <c r="E31" s="52">
        <v>243548497</v>
      </c>
      <c r="F31" s="52">
        <v>247577889</v>
      </c>
      <c r="G31" s="52">
        <v>253066482</v>
      </c>
      <c r="H31" s="52">
        <v>258973453</v>
      </c>
      <c r="I31" s="52">
        <v>265190216</v>
      </c>
      <c r="J31" s="52">
        <v>269860619</v>
      </c>
      <c r="K31" s="52">
        <v>272113428</v>
      </c>
      <c r="L31" s="52">
        <v>276529092</v>
      </c>
      <c r="M31" s="52">
        <v>279812599</v>
      </c>
      <c r="N31" s="52">
        <v>281549162</v>
      </c>
      <c r="O31" s="52">
        <v>286000218</v>
      </c>
      <c r="P31" s="52">
        <v>289308296</v>
      </c>
      <c r="Q31" s="52">
        <v>292751201</v>
      </c>
      <c r="R31" s="52">
        <v>299873301</v>
      </c>
      <c r="S31" s="52">
        <v>306661748</v>
      </c>
      <c r="T31" s="52">
        <v>312056733</v>
      </c>
      <c r="U31" s="52">
        <v>316958901</v>
      </c>
      <c r="V31" s="52">
        <v>321103966</v>
      </c>
      <c r="W31" s="52">
        <v>325203751</v>
      </c>
      <c r="X31" s="52">
        <v>329324929</v>
      </c>
      <c r="Y31" s="52">
        <v>332982268</v>
      </c>
      <c r="Z31" s="52">
        <v>336234566</v>
      </c>
      <c r="AA31" s="52">
        <v>339304588</v>
      </c>
      <c r="AB31" s="52">
        <v>341688416</v>
      </c>
      <c r="AC31" s="52">
        <v>343723797</v>
      </c>
      <c r="AD31" s="52">
        <v>345835620</v>
      </c>
      <c r="AE31" s="52">
        <v>347848443</v>
      </c>
      <c r="AF31" s="52">
        <v>349919184</v>
      </c>
      <c r="AG31" s="52">
        <v>352052902</v>
      </c>
      <c r="AH31" s="52">
        <v>354192442</v>
      </c>
      <c r="AI31" s="52">
        <v>356387637</v>
      </c>
      <c r="AJ31" s="52">
        <v>358552498</v>
      </c>
      <c r="AK31" s="52">
        <v>360684201</v>
      </c>
      <c r="AL31" s="52">
        <v>362774316</v>
      </c>
      <c r="AM31" s="52">
        <v>364870364</v>
      </c>
      <c r="AN31" s="52">
        <v>366910120</v>
      </c>
      <c r="AO31" s="52">
        <v>368845535</v>
      </c>
      <c r="AP31" s="52">
        <v>370748727</v>
      </c>
      <c r="AQ31" s="52">
        <v>372691845</v>
      </c>
      <c r="AR31" s="52">
        <v>374677935</v>
      </c>
      <c r="AS31" s="52">
        <v>376737777</v>
      </c>
      <c r="AT31" s="52">
        <v>378911307</v>
      </c>
      <c r="AU31" s="52">
        <v>381236209</v>
      </c>
      <c r="AV31" s="52">
        <v>383655683</v>
      </c>
      <c r="AW31" s="52">
        <v>386106931</v>
      </c>
      <c r="AX31" s="52">
        <v>388600365</v>
      </c>
      <c r="AY31" s="52">
        <v>391160390</v>
      </c>
      <c r="AZ31" s="52">
        <v>393783978</v>
      </c>
    </row>
    <row r="32" spans="1:52" x14ac:dyDescent="0.25">
      <c r="A32" s="53" t="s">
        <v>76</v>
      </c>
      <c r="B32" s="54">
        <v>26679508</v>
      </c>
      <c r="C32" s="54">
        <v>27609356</v>
      </c>
      <c r="D32" s="54">
        <v>28647121</v>
      </c>
      <c r="E32" s="54">
        <v>29429695</v>
      </c>
      <c r="F32" s="54">
        <v>30192633</v>
      </c>
      <c r="G32" s="54">
        <v>31273941</v>
      </c>
      <c r="H32" s="54">
        <v>32303391</v>
      </c>
      <c r="I32" s="54">
        <v>33513997</v>
      </c>
      <c r="J32" s="54">
        <v>34753905</v>
      </c>
      <c r="K32" s="54">
        <v>35320124</v>
      </c>
      <c r="L32" s="54">
        <v>35884391</v>
      </c>
      <c r="M32" s="54">
        <v>36307796</v>
      </c>
      <c r="N32" s="54">
        <v>36013088</v>
      </c>
      <c r="O32" s="54">
        <v>36192222</v>
      </c>
      <c r="P32" s="54">
        <v>36564027</v>
      </c>
      <c r="Q32" s="54">
        <v>37036579</v>
      </c>
      <c r="R32" s="54">
        <v>38379405</v>
      </c>
      <c r="S32" s="54">
        <v>39730611</v>
      </c>
      <c r="T32" s="54">
        <v>40828293</v>
      </c>
      <c r="U32" s="54">
        <v>41784911</v>
      </c>
      <c r="V32" s="54">
        <v>42544205</v>
      </c>
      <c r="W32" s="54">
        <v>43069565</v>
      </c>
      <c r="X32" s="54">
        <v>43449486</v>
      </c>
      <c r="Y32" s="54">
        <v>43726356</v>
      </c>
      <c r="Z32" s="54">
        <v>43931253</v>
      </c>
      <c r="AA32" s="54">
        <v>44187863</v>
      </c>
      <c r="AB32" s="54">
        <v>44447444</v>
      </c>
      <c r="AC32" s="54">
        <v>44766717</v>
      </c>
      <c r="AD32" s="54">
        <v>45195243</v>
      </c>
      <c r="AE32" s="54">
        <v>45747773</v>
      </c>
      <c r="AF32" s="54">
        <v>46431006</v>
      </c>
      <c r="AG32" s="54">
        <v>47236784</v>
      </c>
      <c r="AH32" s="54">
        <v>48134739</v>
      </c>
      <c r="AI32" s="54">
        <v>49094420</v>
      </c>
      <c r="AJ32" s="54">
        <v>50126760</v>
      </c>
      <c r="AK32" s="54">
        <v>51231084</v>
      </c>
      <c r="AL32" s="54">
        <v>52412109</v>
      </c>
      <c r="AM32" s="54">
        <v>53719215</v>
      </c>
      <c r="AN32" s="54">
        <v>55109644</v>
      </c>
      <c r="AO32" s="54">
        <v>56573037</v>
      </c>
      <c r="AP32" s="54">
        <v>58109100</v>
      </c>
      <c r="AQ32" s="54">
        <v>59735302</v>
      </c>
      <c r="AR32" s="54">
        <v>61468105</v>
      </c>
      <c r="AS32" s="54">
        <v>63324424</v>
      </c>
      <c r="AT32" s="54">
        <v>65349694</v>
      </c>
      <c r="AU32" s="54">
        <v>67514270</v>
      </c>
      <c r="AV32" s="54">
        <v>69817449</v>
      </c>
      <c r="AW32" s="54">
        <v>72263733</v>
      </c>
      <c r="AX32" s="54">
        <v>74852926</v>
      </c>
      <c r="AY32" s="54">
        <v>77595960</v>
      </c>
      <c r="AZ32" s="54">
        <v>80506210</v>
      </c>
    </row>
    <row r="33" spans="1:52" x14ac:dyDescent="0.25">
      <c r="A33" s="55" t="s">
        <v>95</v>
      </c>
      <c r="B33" s="56">
        <v>26679508</v>
      </c>
      <c r="C33" s="56">
        <v>27609356</v>
      </c>
      <c r="D33" s="56">
        <v>28647121</v>
      </c>
      <c r="E33" s="56">
        <v>29429695</v>
      </c>
      <c r="F33" s="56">
        <v>30192633</v>
      </c>
      <c r="G33" s="56">
        <v>31273941</v>
      </c>
      <c r="H33" s="56">
        <v>32303391</v>
      </c>
      <c r="I33" s="56">
        <v>33513997</v>
      </c>
      <c r="J33" s="56">
        <v>34753905</v>
      </c>
      <c r="K33" s="56">
        <v>35320124</v>
      </c>
      <c r="L33" s="56">
        <v>35884391</v>
      </c>
      <c r="M33" s="56">
        <v>36307796</v>
      </c>
      <c r="N33" s="56">
        <v>36013088</v>
      </c>
      <c r="O33" s="56">
        <v>36192222</v>
      </c>
      <c r="P33" s="56">
        <v>36564027</v>
      </c>
      <c r="Q33" s="56">
        <v>37036579</v>
      </c>
      <c r="R33" s="56">
        <v>37888038</v>
      </c>
      <c r="S33" s="56">
        <v>38702160</v>
      </c>
      <c r="T33" s="56">
        <v>39224620</v>
      </c>
      <c r="U33" s="56">
        <v>39570369</v>
      </c>
      <c r="V33" s="56">
        <v>39691467</v>
      </c>
      <c r="W33" s="56">
        <v>39549864</v>
      </c>
      <c r="X33" s="56">
        <v>39220654</v>
      </c>
      <c r="Y33" s="56">
        <v>38757869</v>
      </c>
      <c r="Z33" s="56">
        <v>38214422</v>
      </c>
      <c r="AA33" s="56">
        <v>37711584</v>
      </c>
      <c r="AB33" s="56">
        <v>37247449</v>
      </c>
      <c r="AC33" s="56">
        <v>36885616</v>
      </c>
      <c r="AD33" s="56">
        <v>36670813</v>
      </c>
      <c r="AE33" s="56">
        <v>36607580</v>
      </c>
      <c r="AF33" s="56">
        <v>36686556</v>
      </c>
      <c r="AG33" s="56">
        <v>36885426</v>
      </c>
      <c r="AH33" s="56">
        <v>37161909</v>
      </c>
      <c r="AI33" s="56">
        <v>37478328</v>
      </c>
      <c r="AJ33" s="56">
        <v>37832649</v>
      </c>
      <c r="AK33" s="56">
        <v>38211944</v>
      </c>
      <c r="AL33" s="56">
        <v>38613548</v>
      </c>
      <c r="AM33" s="56">
        <v>39066196</v>
      </c>
      <c r="AN33" s="56">
        <v>39542066</v>
      </c>
      <c r="AO33" s="56">
        <v>40034800</v>
      </c>
      <c r="AP33" s="56">
        <v>40552325</v>
      </c>
      <c r="AQ33" s="56">
        <v>41107314</v>
      </c>
      <c r="AR33" s="56">
        <v>41716173</v>
      </c>
      <c r="AS33" s="56">
        <v>42388447</v>
      </c>
      <c r="AT33" s="56">
        <v>43154742</v>
      </c>
      <c r="AU33" s="56">
        <v>43993245</v>
      </c>
      <c r="AV33" s="56">
        <v>44905936</v>
      </c>
      <c r="AW33" s="56">
        <v>45890956</v>
      </c>
      <c r="AX33" s="56">
        <v>46951846</v>
      </c>
      <c r="AY33" s="56">
        <v>48088101</v>
      </c>
      <c r="AZ33" s="56">
        <v>49309742</v>
      </c>
    </row>
    <row r="34" spans="1:52" x14ac:dyDescent="0.25">
      <c r="A34" s="57" t="s">
        <v>96</v>
      </c>
      <c r="B34" s="41">
        <v>26679508</v>
      </c>
      <c r="C34" s="41">
        <v>27609356</v>
      </c>
      <c r="D34" s="41">
        <v>28647121</v>
      </c>
      <c r="E34" s="41">
        <v>29429695</v>
      </c>
      <c r="F34" s="41">
        <v>30192633</v>
      </c>
      <c r="G34" s="41">
        <v>31273941</v>
      </c>
      <c r="H34" s="41">
        <v>32303391</v>
      </c>
      <c r="I34" s="41">
        <v>33513997</v>
      </c>
      <c r="J34" s="41">
        <v>34753905</v>
      </c>
      <c r="K34" s="41">
        <v>35320124</v>
      </c>
      <c r="L34" s="41">
        <v>35884391</v>
      </c>
      <c r="M34" s="41">
        <v>36307796</v>
      </c>
      <c r="N34" s="41">
        <v>36013088</v>
      </c>
      <c r="O34" s="41">
        <v>36192222</v>
      </c>
      <c r="P34" s="41">
        <v>36564027</v>
      </c>
      <c r="Q34" s="41">
        <v>37036579</v>
      </c>
      <c r="R34" s="41">
        <v>37888038</v>
      </c>
      <c r="S34" s="41">
        <v>38702160</v>
      </c>
      <c r="T34" s="41">
        <v>39224620</v>
      </c>
      <c r="U34" s="41">
        <v>39570369</v>
      </c>
      <c r="V34" s="41">
        <v>39691467</v>
      </c>
      <c r="W34" s="41">
        <v>39549864</v>
      </c>
      <c r="X34" s="41">
        <v>39220654</v>
      </c>
      <c r="Y34" s="41">
        <v>38757869</v>
      </c>
      <c r="Z34" s="41">
        <v>38214422</v>
      </c>
      <c r="AA34" s="41">
        <v>37711584</v>
      </c>
      <c r="AB34" s="41">
        <v>37247449</v>
      </c>
      <c r="AC34" s="41">
        <v>36885616</v>
      </c>
      <c r="AD34" s="41">
        <v>36670813</v>
      </c>
      <c r="AE34" s="41">
        <v>36607580</v>
      </c>
      <c r="AF34" s="41">
        <v>36686556</v>
      </c>
      <c r="AG34" s="41">
        <v>36885426</v>
      </c>
      <c r="AH34" s="41">
        <v>37161909</v>
      </c>
      <c r="AI34" s="41">
        <v>37478328</v>
      </c>
      <c r="AJ34" s="41">
        <v>37832649</v>
      </c>
      <c r="AK34" s="41">
        <v>38211944</v>
      </c>
      <c r="AL34" s="41">
        <v>38613548</v>
      </c>
      <c r="AM34" s="41">
        <v>39066196</v>
      </c>
      <c r="AN34" s="41">
        <v>39542066</v>
      </c>
      <c r="AO34" s="41">
        <v>40034800</v>
      </c>
      <c r="AP34" s="41">
        <v>40552325</v>
      </c>
      <c r="AQ34" s="41">
        <v>41107314</v>
      </c>
      <c r="AR34" s="41">
        <v>41716173</v>
      </c>
      <c r="AS34" s="41">
        <v>42388447</v>
      </c>
      <c r="AT34" s="41">
        <v>43154742</v>
      </c>
      <c r="AU34" s="41">
        <v>43993245</v>
      </c>
      <c r="AV34" s="41">
        <v>44905936</v>
      </c>
      <c r="AW34" s="41">
        <v>45890956</v>
      </c>
      <c r="AX34" s="41">
        <v>46951846</v>
      </c>
      <c r="AY34" s="41">
        <v>48088101</v>
      </c>
      <c r="AZ34" s="41">
        <v>49309742</v>
      </c>
    </row>
    <row r="35" spans="1:52" x14ac:dyDescent="0.25">
      <c r="A35" s="57" t="s">
        <v>97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0</v>
      </c>
      <c r="AM35" s="41">
        <v>0</v>
      </c>
      <c r="AN35" s="41">
        <v>0</v>
      </c>
      <c r="AO35" s="41">
        <v>0</v>
      </c>
      <c r="AP35" s="41">
        <v>0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0</v>
      </c>
    </row>
    <row r="36" spans="1:52" x14ac:dyDescent="0.25">
      <c r="A36" s="57" t="s">
        <v>98</v>
      </c>
      <c r="B36" s="41">
        <v>0</v>
      </c>
      <c r="C36" s="41">
        <v>0</v>
      </c>
      <c r="D36" s="41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1">
        <v>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1">
        <v>0</v>
      </c>
      <c r="AJ36" s="41">
        <v>0</v>
      </c>
      <c r="AK36" s="41">
        <v>0</v>
      </c>
      <c r="AL36" s="41">
        <v>0</v>
      </c>
      <c r="AM36" s="41">
        <v>0</v>
      </c>
      <c r="AN36" s="41">
        <v>0</v>
      </c>
      <c r="AO36" s="41">
        <v>0</v>
      </c>
      <c r="AP36" s="41">
        <v>0</v>
      </c>
      <c r="AQ36" s="41">
        <v>0</v>
      </c>
      <c r="AR36" s="41">
        <v>0</v>
      </c>
      <c r="AS36" s="41">
        <v>0</v>
      </c>
      <c r="AT36" s="41">
        <v>0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0</v>
      </c>
    </row>
    <row r="37" spans="1:52" x14ac:dyDescent="0.25">
      <c r="A37" s="55" t="s">
        <v>99</v>
      </c>
      <c r="B37" s="56">
        <v>0</v>
      </c>
      <c r="C37" s="56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0</v>
      </c>
      <c r="AK37" s="56">
        <v>0</v>
      </c>
      <c r="AL37" s="56">
        <v>0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0</v>
      </c>
      <c r="AU37" s="56">
        <v>0</v>
      </c>
      <c r="AV37" s="56">
        <v>0</v>
      </c>
      <c r="AW37" s="56">
        <v>0</v>
      </c>
      <c r="AX37" s="56">
        <v>0</v>
      </c>
      <c r="AY37" s="56">
        <v>0</v>
      </c>
      <c r="AZ37" s="56">
        <v>0</v>
      </c>
    </row>
    <row r="38" spans="1:52" x14ac:dyDescent="0.25">
      <c r="A38" s="57" t="s">
        <v>96</v>
      </c>
      <c r="B38" s="41">
        <v>0</v>
      </c>
      <c r="C38" s="41">
        <v>0</v>
      </c>
      <c r="D38" s="41">
        <v>0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0</v>
      </c>
      <c r="AF38" s="41">
        <v>0</v>
      </c>
      <c r="AG38" s="41">
        <v>0</v>
      </c>
      <c r="AH38" s="41">
        <v>0</v>
      </c>
      <c r="AI38" s="41">
        <v>0</v>
      </c>
      <c r="AJ38" s="41">
        <v>0</v>
      </c>
      <c r="AK38" s="41">
        <v>0</v>
      </c>
      <c r="AL38" s="41">
        <v>0</v>
      </c>
      <c r="AM38" s="41">
        <v>0</v>
      </c>
      <c r="AN38" s="41">
        <v>0</v>
      </c>
      <c r="AO38" s="41">
        <v>0</v>
      </c>
      <c r="AP38" s="41">
        <v>0</v>
      </c>
      <c r="AQ38" s="41">
        <v>0</v>
      </c>
      <c r="AR38" s="41">
        <v>0</v>
      </c>
      <c r="AS38" s="41">
        <v>0</v>
      </c>
      <c r="AT38" s="41">
        <v>0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0</v>
      </c>
    </row>
    <row r="39" spans="1:52" x14ac:dyDescent="0.25">
      <c r="A39" s="55" t="s">
        <v>100</v>
      </c>
      <c r="B39" s="56">
        <v>0</v>
      </c>
      <c r="C39" s="56">
        <v>0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491367</v>
      </c>
      <c r="S39" s="56">
        <v>1028451</v>
      </c>
      <c r="T39" s="56">
        <v>1603673</v>
      </c>
      <c r="U39" s="56">
        <v>2214542</v>
      </c>
      <c r="V39" s="56">
        <v>2852738</v>
      </c>
      <c r="W39" s="56">
        <v>3519701</v>
      </c>
      <c r="X39" s="56">
        <v>4228832</v>
      </c>
      <c r="Y39" s="56">
        <v>4968487</v>
      </c>
      <c r="Z39" s="56">
        <v>5716831</v>
      </c>
      <c r="AA39" s="56">
        <v>6476279</v>
      </c>
      <c r="AB39" s="56">
        <v>7199995</v>
      </c>
      <c r="AC39" s="56">
        <v>7881101</v>
      </c>
      <c r="AD39" s="56">
        <v>8524430</v>
      </c>
      <c r="AE39" s="56">
        <v>9140193</v>
      </c>
      <c r="AF39" s="56">
        <v>9744450</v>
      </c>
      <c r="AG39" s="56">
        <v>10351358</v>
      </c>
      <c r="AH39" s="56">
        <v>10972830</v>
      </c>
      <c r="AI39" s="56">
        <v>11616092</v>
      </c>
      <c r="AJ39" s="56">
        <v>12294111</v>
      </c>
      <c r="AK39" s="56">
        <v>13019140</v>
      </c>
      <c r="AL39" s="56">
        <v>13798561</v>
      </c>
      <c r="AM39" s="56">
        <v>14653019</v>
      </c>
      <c r="AN39" s="56">
        <v>15567578</v>
      </c>
      <c r="AO39" s="56">
        <v>16538237</v>
      </c>
      <c r="AP39" s="56">
        <v>17556775</v>
      </c>
      <c r="AQ39" s="56">
        <v>18627988</v>
      </c>
      <c r="AR39" s="56">
        <v>19751932</v>
      </c>
      <c r="AS39" s="56">
        <v>20935977</v>
      </c>
      <c r="AT39" s="56">
        <v>22194952</v>
      </c>
      <c r="AU39" s="56">
        <v>23521025</v>
      </c>
      <c r="AV39" s="56">
        <v>24911513</v>
      </c>
      <c r="AW39" s="56">
        <v>26372777</v>
      </c>
      <c r="AX39" s="56">
        <v>27901080</v>
      </c>
      <c r="AY39" s="56">
        <v>29507859</v>
      </c>
      <c r="AZ39" s="56">
        <v>31196468</v>
      </c>
    </row>
    <row r="40" spans="1:52" x14ac:dyDescent="0.25">
      <c r="A40" s="57" t="s">
        <v>101</v>
      </c>
      <c r="B40" s="41"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491367</v>
      </c>
      <c r="S40" s="41">
        <v>1028451</v>
      </c>
      <c r="T40" s="41">
        <v>1603673</v>
      </c>
      <c r="U40" s="41">
        <v>2214542</v>
      </c>
      <c r="V40" s="41">
        <v>2852738</v>
      </c>
      <c r="W40" s="41">
        <v>3519701</v>
      </c>
      <c r="X40" s="41">
        <v>4228832</v>
      </c>
      <c r="Y40" s="41">
        <v>4968487</v>
      </c>
      <c r="Z40" s="41">
        <v>5716831</v>
      </c>
      <c r="AA40" s="41">
        <v>6476279</v>
      </c>
      <c r="AB40" s="41">
        <v>7199995</v>
      </c>
      <c r="AC40" s="41">
        <v>7881101</v>
      </c>
      <c r="AD40" s="41">
        <v>8524430</v>
      </c>
      <c r="AE40" s="41">
        <v>9140193</v>
      </c>
      <c r="AF40" s="41">
        <v>9744450</v>
      </c>
      <c r="AG40" s="41">
        <v>10351358</v>
      </c>
      <c r="AH40" s="41">
        <v>10972830</v>
      </c>
      <c r="AI40" s="41">
        <v>11616092</v>
      </c>
      <c r="AJ40" s="41">
        <v>12294111</v>
      </c>
      <c r="AK40" s="41">
        <v>13019140</v>
      </c>
      <c r="AL40" s="41">
        <v>13798561</v>
      </c>
      <c r="AM40" s="41">
        <v>14653019</v>
      </c>
      <c r="AN40" s="41">
        <v>15567578</v>
      </c>
      <c r="AO40" s="41">
        <v>16538237</v>
      </c>
      <c r="AP40" s="41">
        <v>17556775</v>
      </c>
      <c r="AQ40" s="41">
        <v>18627988</v>
      </c>
      <c r="AR40" s="41">
        <v>19751932</v>
      </c>
      <c r="AS40" s="41">
        <v>20935977</v>
      </c>
      <c r="AT40" s="41">
        <v>22194952</v>
      </c>
      <c r="AU40" s="41">
        <v>23521025</v>
      </c>
      <c r="AV40" s="41">
        <v>24911513</v>
      </c>
      <c r="AW40" s="41">
        <v>26372777</v>
      </c>
      <c r="AX40" s="41">
        <v>27901080</v>
      </c>
      <c r="AY40" s="41">
        <v>29507859</v>
      </c>
      <c r="AZ40" s="41">
        <v>31196468</v>
      </c>
    </row>
    <row r="41" spans="1:52" x14ac:dyDescent="0.25">
      <c r="A41" s="57" t="s">
        <v>102</v>
      </c>
      <c r="B41" s="41">
        <v>0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41">
        <v>0</v>
      </c>
      <c r="AP41" s="41">
        <v>0</v>
      </c>
      <c r="AQ41" s="41">
        <v>0</v>
      </c>
      <c r="AR41" s="41">
        <v>0</v>
      </c>
      <c r="AS41" s="41">
        <v>0</v>
      </c>
      <c r="AT41" s="41">
        <v>0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0</v>
      </c>
    </row>
    <row r="42" spans="1:52" x14ac:dyDescent="0.25">
      <c r="A42" s="57" t="s">
        <v>103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v>0</v>
      </c>
      <c r="AP42" s="41">
        <v>0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</row>
    <row r="43" spans="1:52" x14ac:dyDescent="0.25">
      <c r="A43" s="55" t="s">
        <v>104</v>
      </c>
      <c r="B43" s="56">
        <v>0</v>
      </c>
      <c r="C43" s="56">
        <v>0</v>
      </c>
      <c r="D43" s="56">
        <v>0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  <c r="Z43" s="56">
        <v>0</v>
      </c>
      <c r="AA43" s="56">
        <v>0</v>
      </c>
      <c r="AB43" s="56">
        <v>0</v>
      </c>
      <c r="AC43" s="56">
        <v>0</v>
      </c>
      <c r="AD43" s="56">
        <v>0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0</v>
      </c>
      <c r="AL43" s="56">
        <v>0</v>
      </c>
      <c r="AM43" s="56">
        <v>0</v>
      </c>
      <c r="AN43" s="56">
        <v>0</v>
      </c>
      <c r="AO43" s="56">
        <v>0</v>
      </c>
      <c r="AP43" s="56">
        <v>0</v>
      </c>
      <c r="AQ43" s="56">
        <v>0</v>
      </c>
      <c r="AR43" s="56">
        <v>0</v>
      </c>
      <c r="AS43" s="56">
        <v>0</v>
      </c>
      <c r="AT43" s="56">
        <v>0</v>
      </c>
      <c r="AU43" s="56">
        <v>0</v>
      </c>
      <c r="AV43" s="56">
        <v>0</v>
      </c>
      <c r="AW43" s="56">
        <v>0</v>
      </c>
      <c r="AX43" s="56">
        <v>0</v>
      </c>
      <c r="AY43" s="56">
        <v>0</v>
      </c>
      <c r="AZ43" s="56">
        <v>0</v>
      </c>
    </row>
    <row r="44" spans="1:52" x14ac:dyDescent="0.25">
      <c r="A44" s="57" t="s">
        <v>105</v>
      </c>
      <c r="B44" s="41">
        <v>0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0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v>0</v>
      </c>
      <c r="AP44" s="41">
        <v>0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0</v>
      </c>
    </row>
    <row r="45" spans="1:52" x14ac:dyDescent="0.25">
      <c r="A45" s="53" t="s">
        <v>77</v>
      </c>
      <c r="B45" s="54">
        <v>200599391</v>
      </c>
      <c r="C45" s="54">
        <v>206096297</v>
      </c>
      <c r="D45" s="54">
        <v>209967381</v>
      </c>
      <c r="E45" s="54">
        <v>213447603</v>
      </c>
      <c r="F45" s="54">
        <v>216710017</v>
      </c>
      <c r="G45" s="54">
        <v>221125428</v>
      </c>
      <c r="H45" s="54">
        <v>226000715</v>
      </c>
      <c r="I45" s="54">
        <v>231005293</v>
      </c>
      <c r="J45" s="54">
        <v>234426746</v>
      </c>
      <c r="K45" s="54">
        <v>236114507</v>
      </c>
      <c r="L45" s="54">
        <v>239968731</v>
      </c>
      <c r="M45" s="54">
        <v>242827586</v>
      </c>
      <c r="N45" s="54">
        <v>244863667</v>
      </c>
      <c r="O45" s="54">
        <v>249130639</v>
      </c>
      <c r="P45" s="54">
        <v>252056715</v>
      </c>
      <c r="Q45" s="54">
        <v>255004455</v>
      </c>
      <c r="R45" s="54">
        <v>260770603</v>
      </c>
      <c r="S45" s="54">
        <v>266185487</v>
      </c>
      <c r="T45" s="54">
        <v>270462770</v>
      </c>
      <c r="U45" s="54">
        <v>274390885</v>
      </c>
      <c r="V45" s="54">
        <v>277761604</v>
      </c>
      <c r="W45" s="54">
        <v>281322557</v>
      </c>
      <c r="X45" s="54">
        <v>285052875</v>
      </c>
      <c r="Y45" s="54">
        <v>288422505</v>
      </c>
      <c r="Z45" s="54">
        <v>291459630</v>
      </c>
      <c r="AA45" s="54">
        <v>294263318</v>
      </c>
      <c r="AB45" s="54">
        <v>296379268</v>
      </c>
      <c r="AC45" s="54">
        <v>298088037</v>
      </c>
      <c r="AD45" s="54">
        <v>299764090</v>
      </c>
      <c r="AE45" s="54">
        <v>301217510</v>
      </c>
      <c r="AF45" s="54">
        <v>302598665</v>
      </c>
      <c r="AG45" s="54">
        <v>303921074</v>
      </c>
      <c r="AH45" s="54">
        <v>305157786</v>
      </c>
      <c r="AI45" s="54">
        <v>306388571</v>
      </c>
      <c r="AJ45" s="54">
        <v>307515389</v>
      </c>
      <c r="AK45" s="54">
        <v>308537501</v>
      </c>
      <c r="AL45" s="54">
        <v>309441537</v>
      </c>
      <c r="AM45" s="54">
        <v>310225359</v>
      </c>
      <c r="AN45" s="54">
        <v>310869729</v>
      </c>
      <c r="AO45" s="54">
        <v>311336823</v>
      </c>
      <c r="AP45" s="54">
        <v>311698352</v>
      </c>
      <c r="AQ45" s="54">
        <v>312009754</v>
      </c>
      <c r="AR45" s="54">
        <v>312257676</v>
      </c>
      <c r="AS45" s="54">
        <v>312455914</v>
      </c>
      <c r="AT45" s="54">
        <v>312598914</v>
      </c>
      <c r="AU45" s="54">
        <v>312753870</v>
      </c>
      <c r="AV45" s="54">
        <v>312864831</v>
      </c>
      <c r="AW45" s="54">
        <v>312864159</v>
      </c>
      <c r="AX45" s="54">
        <v>312762689</v>
      </c>
      <c r="AY45" s="54">
        <v>312573735</v>
      </c>
      <c r="AZ45" s="54">
        <v>312281036</v>
      </c>
    </row>
    <row r="46" spans="1:52" x14ac:dyDescent="0.25">
      <c r="A46" s="55" t="s">
        <v>95</v>
      </c>
      <c r="B46" s="56">
        <v>200599391</v>
      </c>
      <c r="C46" s="56">
        <v>206096297</v>
      </c>
      <c r="D46" s="56">
        <v>209967381</v>
      </c>
      <c r="E46" s="56">
        <v>213447594</v>
      </c>
      <c r="F46" s="56">
        <v>216710004</v>
      </c>
      <c r="G46" s="56">
        <v>221125413</v>
      </c>
      <c r="H46" s="56">
        <v>226000665</v>
      </c>
      <c r="I46" s="56">
        <v>231005217</v>
      </c>
      <c r="J46" s="56">
        <v>234425550</v>
      </c>
      <c r="K46" s="56">
        <v>236112216</v>
      </c>
      <c r="L46" s="56">
        <v>239960175</v>
      </c>
      <c r="M46" s="56">
        <v>242802472</v>
      </c>
      <c r="N46" s="56">
        <v>244817391</v>
      </c>
      <c r="O46" s="56">
        <v>249034995</v>
      </c>
      <c r="P46" s="56">
        <v>251862343</v>
      </c>
      <c r="Q46" s="56">
        <v>254665859</v>
      </c>
      <c r="R46" s="56">
        <v>260226765</v>
      </c>
      <c r="S46" s="56">
        <v>265411241</v>
      </c>
      <c r="T46" s="56">
        <v>269400652</v>
      </c>
      <c r="U46" s="56">
        <v>272922790</v>
      </c>
      <c r="V46" s="56">
        <v>275776426</v>
      </c>
      <c r="W46" s="56">
        <v>276669198</v>
      </c>
      <c r="X46" s="56">
        <v>277083246</v>
      </c>
      <c r="Y46" s="56">
        <v>276391095</v>
      </c>
      <c r="Z46" s="56">
        <v>275451098</v>
      </c>
      <c r="AA46" s="56">
        <v>274313461</v>
      </c>
      <c r="AB46" s="56">
        <v>272840392</v>
      </c>
      <c r="AC46" s="56">
        <v>271120219</v>
      </c>
      <c r="AD46" s="56">
        <v>269728324</v>
      </c>
      <c r="AE46" s="56">
        <v>268295328</v>
      </c>
      <c r="AF46" s="56">
        <v>266572796</v>
      </c>
      <c r="AG46" s="56">
        <v>264557251</v>
      </c>
      <c r="AH46" s="56">
        <v>262158003</v>
      </c>
      <c r="AI46" s="56">
        <v>259440345</v>
      </c>
      <c r="AJ46" s="56">
        <v>256301303</v>
      </c>
      <c r="AK46" s="56">
        <v>252772793</v>
      </c>
      <c r="AL46" s="56">
        <v>248856988</v>
      </c>
      <c r="AM46" s="56">
        <v>244611726</v>
      </c>
      <c r="AN46" s="56">
        <v>240064363</v>
      </c>
      <c r="AO46" s="56">
        <v>235275545</v>
      </c>
      <c r="AP46" s="56">
        <v>230351073</v>
      </c>
      <c r="AQ46" s="56">
        <v>225422217</v>
      </c>
      <c r="AR46" s="56">
        <v>220531450</v>
      </c>
      <c r="AS46" s="56">
        <v>215767400</v>
      </c>
      <c r="AT46" s="56">
        <v>211141477</v>
      </c>
      <c r="AU46" s="56">
        <v>206764859</v>
      </c>
      <c r="AV46" s="56">
        <v>202606692</v>
      </c>
      <c r="AW46" s="56">
        <v>198677080</v>
      </c>
      <c r="AX46" s="56">
        <v>194955355</v>
      </c>
      <c r="AY46" s="56">
        <v>191468554</v>
      </c>
      <c r="AZ46" s="56">
        <v>188145308</v>
      </c>
    </row>
    <row r="47" spans="1:52" x14ac:dyDescent="0.25">
      <c r="A47" s="57" t="s">
        <v>106</v>
      </c>
      <c r="B47" s="41">
        <v>3730015</v>
      </c>
      <c r="C47" s="41">
        <v>4257955</v>
      </c>
      <c r="D47" s="41">
        <v>4753347</v>
      </c>
      <c r="E47" s="41">
        <v>5341617</v>
      </c>
      <c r="F47" s="41">
        <v>5628901</v>
      </c>
      <c r="G47" s="41">
        <v>5881840</v>
      </c>
      <c r="H47" s="41">
        <v>6086089</v>
      </c>
      <c r="I47" s="41">
        <v>6334989</v>
      </c>
      <c r="J47" s="41">
        <v>6520408</v>
      </c>
      <c r="K47" s="41">
        <v>6755828</v>
      </c>
      <c r="L47" s="41">
        <v>7017824</v>
      </c>
      <c r="M47" s="41">
        <v>6940405</v>
      </c>
      <c r="N47" s="41">
        <v>7119510</v>
      </c>
      <c r="O47" s="41">
        <v>7401821</v>
      </c>
      <c r="P47" s="41">
        <v>7614498</v>
      </c>
      <c r="Q47" s="41">
        <v>7685081</v>
      </c>
      <c r="R47" s="41">
        <v>7705258</v>
      </c>
      <c r="S47" s="41">
        <v>7847852</v>
      </c>
      <c r="T47" s="41">
        <v>7925082</v>
      </c>
      <c r="U47" s="41">
        <v>7965579</v>
      </c>
      <c r="V47" s="41">
        <v>7982116</v>
      </c>
      <c r="W47" s="41">
        <v>7874290</v>
      </c>
      <c r="X47" s="41">
        <v>7770175</v>
      </c>
      <c r="Y47" s="41">
        <v>7637599</v>
      </c>
      <c r="Z47" s="41">
        <v>7525119</v>
      </c>
      <c r="AA47" s="41">
        <v>7440984</v>
      </c>
      <c r="AB47" s="41">
        <v>7374410</v>
      </c>
      <c r="AC47" s="41">
        <v>7315387</v>
      </c>
      <c r="AD47" s="41">
        <v>7297143</v>
      </c>
      <c r="AE47" s="41">
        <v>7283652</v>
      </c>
      <c r="AF47" s="41">
        <v>7254596</v>
      </c>
      <c r="AG47" s="41">
        <v>7212911</v>
      </c>
      <c r="AH47" s="41">
        <v>7159045</v>
      </c>
      <c r="AI47" s="41">
        <v>7097607</v>
      </c>
      <c r="AJ47" s="41">
        <v>7030509</v>
      </c>
      <c r="AK47" s="41">
        <v>6955669</v>
      </c>
      <c r="AL47" s="41">
        <v>6873443</v>
      </c>
      <c r="AM47" s="41">
        <v>6780781</v>
      </c>
      <c r="AN47" s="41">
        <v>6678686</v>
      </c>
      <c r="AO47" s="41">
        <v>6564765</v>
      </c>
      <c r="AP47" s="41">
        <v>6442108</v>
      </c>
      <c r="AQ47" s="41">
        <v>6311479</v>
      </c>
      <c r="AR47" s="41">
        <v>6175876</v>
      </c>
      <c r="AS47" s="41">
        <v>6036109</v>
      </c>
      <c r="AT47" s="41">
        <v>5896062</v>
      </c>
      <c r="AU47" s="41">
        <v>5757453</v>
      </c>
      <c r="AV47" s="41">
        <v>5622738</v>
      </c>
      <c r="AW47" s="41">
        <v>5491791</v>
      </c>
      <c r="AX47" s="41">
        <v>5366605</v>
      </c>
      <c r="AY47" s="41">
        <v>5245972</v>
      </c>
      <c r="AZ47" s="41">
        <v>5129305</v>
      </c>
    </row>
    <row r="48" spans="1:52" x14ac:dyDescent="0.25">
      <c r="A48" s="57" t="s">
        <v>96</v>
      </c>
      <c r="B48" s="41">
        <v>158855956</v>
      </c>
      <c r="C48" s="41">
        <v>160086903</v>
      </c>
      <c r="D48" s="41">
        <v>159210184</v>
      </c>
      <c r="E48" s="41">
        <v>157556134</v>
      </c>
      <c r="F48" s="41">
        <v>155284913</v>
      </c>
      <c r="G48" s="41">
        <v>154388861</v>
      </c>
      <c r="H48" s="41">
        <v>153000612</v>
      </c>
      <c r="I48" s="41">
        <v>152669704</v>
      </c>
      <c r="J48" s="41">
        <v>150364082</v>
      </c>
      <c r="K48" s="41">
        <v>147365482</v>
      </c>
      <c r="L48" s="41">
        <v>145998073</v>
      </c>
      <c r="M48" s="41">
        <v>144080609</v>
      </c>
      <c r="N48" s="41">
        <v>141772302</v>
      </c>
      <c r="O48" s="41">
        <v>140845134</v>
      </c>
      <c r="P48" s="41">
        <v>139854618</v>
      </c>
      <c r="Q48" s="41">
        <v>139055432</v>
      </c>
      <c r="R48" s="41">
        <v>141174967</v>
      </c>
      <c r="S48" s="41">
        <v>143293061</v>
      </c>
      <c r="T48" s="41">
        <v>144683142</v>
      </c>
      <c r="U48" s="41">
        <v>145999954</v>
      </c>
      <c r="V48" s="41">
        <v>147152427</v>
      </c>
      <c r="W48" s="41">
        <v>147691517</v>
      </c>
      <c r="X48" s="41">
        <v>148105843</v>
      </c>
      <c r="Y48" s="41">
        <v>148079231</v>
      </c>
      <c r="Z48" s="41">
        <v>148057249</v>
      </c>
      <c r="AA48" s="41">
        <v>148054775</v>
      </c>
      <c r="AB48" s="41">
        <v>147958935</v>
      </c>
      <c r="AC48" s="41">
        <v>147788740</v>
      </c>
      <c r="AD48" s="41">
        <v>147796546</v>
      </c>
      <c r="AE48" s="41">
        <v>147757854</v>
      </c>
      <c r="AF48" s="41">
        <v>147511227</v>
      </c>
      <c r="AG48" s="41">
        <v>147025293</v>
      </c>
      <c r="AH48" s="41">
        <v>146209086</v>
      </c>
      <c r="AI48" s="41">
        <v>145098388</v>
      </c>
      <c r="AJ48" s="41">
        <v>143632529</v>
      </c>
      <c r="AK48" s="41">
        <v>141855496</v>
      </c>
      <c r="AL48" s="41">
        <v>139789834</v>
      </c>
      <c r="AM48" s="41">
        <v>137498746</v>
      </c>
      <c r="AN48" s="41">
        <v>135012603</v>
      </c>
      <c r="AO48" s="41">
        <v>132375965</v>
      </c>
      <c r="AP48" s="41">
        <v>129652453</v>
      </c>
      <c r="AQ48" s="41">
        <v>126921212</v>
      </c>
      <c r="AR48" s="41">
        <v>124202101</v>
      </c>
      <c r="AS48" s="41">
        <v>121547346</v>
      </c>
      <c r="AT48" s="41">
        <v>118957738</v>
      </c>
      <c r="AU48" s="41">
        <v>116495819</v>
      </c>
      <c r="AV48" s="41">
        <v>114139661</v>
      </c>
      <c r="AW48" s="41">
        <v>111888970</v>
      </c>
      <c r="AX48" s="41">
        <v>109722588</v>
      </c>
      <c r="AY48" s="41">
        <v>107658535</v>
      </c>
      <c r="AZ48" s="41">
        <v>105650949</v>
      </c>
    </row>
    <row r="49" spans="1:52" x14ac:dyDescent="0.25">
      <c r="A49" s="57" t="s">
        <v>107</v>
      </c>
      <c r="B49" s="41">
        <v>289200</v>
      </c>
      <c r="C49" s="41">
        <v>338231</v>
      </c>
      <c r="D49" s="41">
        <v>339553</v>
      </c>
      <c r="E49" s="41">
        <v>337476</v>
      </c>
      <c r="F49" s="41">
        <v>347219</v>
      </c>
      <c r="G49" s="41">
        <v>446461</v>
      </c>
      <c r="H49" s="41">
        <v>525839</v>
      </c>
      <c r="I49" s="41">
        <v>595140</v>
      </c>
      <c r="J49" s="41">
        <v>678143</v>
      </c>
      <c r="K49" s="41">
        <v>752594</v>
      </c>
      <c r="L49" s="41">
        <v>926798</v>
      </c>
      <c r="M49" s="41">
        <v>965753</v>
      </c>
      <c r="N49" s="41">
        <v>1089082</v>
      </c>
      <c r="O49" s="41">
        <v>1175568</v>
      </c>
      <c r="P49" s="41">
        <v>1238936</v>
      </c>
      <c r="Q49" s="41">
        <v>1313031</v>
      </c>
      <c r="R49" s="41">
        <v>1364722</v>
      </c>
      <c r="S49" s="41">
        <v>1418634</v>
      </c>
      <c r="T49" s="41">
        <v>1469370</v>
      </c>
      <c r="U49" s="41">
        <v>1524302</v>
      </c>
      <c r="V49" s="41">
        <v>1582342</v>
      </c>
      <c r="W49" s="41">
        <v>1620183</v>
      </c>
      <c r="X49" s="41">
        <v>1676307</v>
      </c>
      <c r="Y49" s="41">
        <v>1734834</v>
      </c>
      <c r="Z49" s="41">
        <v>1805892</v>
      </c>
      <c r="AA49" s="41">
        <v>1889553</v>
      </c>
      <c r="AB49" s="41">
        <v>1986531</v>
      </c>
      <c r="AC49" s="41">
        <v>2095801</v>
      </c>
      <c r="AD49" s="41">
        <v>2224676</v>
      </c>
      <c r="AE49" s="41">
        <v>2360961</v>
      </c>
      <c r="AF49" s="41">
        <v>2502861</v>
      </c>
      <c r="AG49" s="41">
        <v>2651089</v>
      </c>
      <c r="AH49" s="41">
        <v>2805164</v>
      </c>
      <c r="AI49" s="41">
        <v>2965736</v>
      </c>
      <c r="AJ49" s="41">
        <v>3130388</v>
      </c>
      <c r="AK49" s="41">
        <v>3298297</v>
      </c>
      <c r="AL49" s="41">
        <v>3466845</v>
      </c>
      <c r="AM49" s="41">
        <v>3635697</v>
      </c>
      <c r="AN49" s="41">
        <v>3803242</v>
      </c>
      <c r="AO49" s="41">
        <v>3969515</v>
      </c>
      <c r="AP49" s="41">
        <v>4134787</v>
      </c>
      <c r="AQ49" s="41">
        <v>4300492</v>
      </c>
      <c r="AR49" s="41">
        <v>4466336</v>
      </c>
      <c r="AS49" s="41">
        <v>4634422</v>
      </c>
      <c r="AT49" s="41">
        <v>4804143</v>
      </c>
      <c r="AU49" s="41">
        <v>4978209</v>
      </c>
      <c r="AV49" s="41">
        <v>5154632</v>
      </c>
      <c r="AW49" s="41">
        <v>5335454</v>
      </c>
      <c r="AX49" s="41">
        <v>5519718</v>
      </c>
      <c r="AY49" s="41">
        <v>5708207</v>
      </c>
      <c r="AZ49" s="41">
        <v>5897974</v>
      </c>
    </row>
    <row r="50" spans="1:52" x14ac:dyDescent="0.25">
      <c r="A50" s="57" t="s">
        <v>108</v>
      </c>
      <c r="B50" s="41">
        <v>0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2736</v>
      </c>
      <c r="S50" s="41">
        <v>6273</v>
      </c>
      <c r="T50" s="41">
        <v>10688</v>
      </c>
      <c r="U50" s="41">
        <v>16209</v>
      </c>
      <c r="V50" s="41">
        <v>22997</v>
      </c>
      <c r="W50" s="41">
        <v>36166</v>
      </c>
      <c r="X50" s="41">
        <v>51373</v>
      </c>
      <c r="Y50" s="41">
        <v>68708</v>
      </c>
      <c r="Z50" s="41">
        <v>87491</v>
      </c>
      <c r="AA50" s="41">
        <v>107894</v>
      </c>
      <c r="AB50" s="41">
        <v>129192</v>
      </c>
      <c r="AC50" s="41">
        <v>151907</v>
      </c>
      <c r="AD50" s="41">
        <v>175685</v>
      </c>
      <c r="AE50" s="41">
        <v>200766</v>
      </c>
      <c r="AF50" s="41">
        <v>228577</v>
      </c>
      <c r="AG50" s="41">
        <v>259283</v>
      </c>
      <c r="AH50" s="41">
        <v>293136</v>
      </c>
      <c r="AI50" s="41">
        <v>330702</v>
      </c>
      <c r="AJ50" s="41">
        <v>372114</v>
      </c>
      <c r="AK50" s="41">
        <v>417668</v>
      </c>
      <c r="AL50" s="41">
        <v>467585</v>
      </c>
      <c r="AM50" s="41">
        <v>522190</v>
      </c>
      <c r="AN50" s="41">
        <v>581739</v>
      </c>
      <c r="AO50" s="41">
        <v>646554</v>
      </c>
      <c r="AP50" s="41">
        <v>717163</v>
      </c>
      <c r="AQ50" s="41">
        <v>794257</v>
      </c>
      <c r="AR50" s="41">
        <v>877940</v>
      </c>
      <c r="AS50" s="41">
        <v>968666</v>
      </c>
      <c r="AT50" s="41">
        <v>1066353</v>
      </c>
      <c r="AU50" s="41">
        <v>1171686</v>
      </c>
      <c r="AV50" s="41">
        <v>1284166</v>
      </c>
      <c r="AW50" s="41">
        <v>1403772</v>
      </c>
      <c r="AX50" s="41">
        <v>1530144</v>
      </c>
      <c r="AY50" s="41">
        <v>1663499</v>
      </c>
      <c r="AZ50" s="41">
        <v>1802791</v>
      </c>
    </row>
    <row r="51" spans="1:52" x14ac:dyDescent="0.25">
      <c r="A51" s="57" t="s">
        <v>97</v>
      </c>
      <c r="B51" s="41">
        <v>37724220</v>
      </c>
      <c r="C51" s="41">
        <v>41413208</v>
      </c>
      <c r="D51" s="41">
        <v>45664297</v>
      </c>
      <c r="E51" s="41">
        <v>50212367</v>
      </c>
      <c r="F51" s="41">
        <v>55448971</v>
      </c>
      <c r="G51" s="41">
        <v>60408251</v>
      </c>
      <c r="H51" s="41">
        <v>66388125</v>
      </c>
      <c r="I51" s="41">
        <v>71405384</v>
      </c>
      <c r="J51" s="41">
        <v>76862917</v>
      </c>
      <c r="K51" s="41">
        <v>81238312</v>
      </c>
      <c r="L51" s="41">
        <v>86017480</v>
      </c>
      <c r="M51" s="41">
        <v>90815705</v>
      </c>
      <c r="N51" s="41">
        <v>94836497</v>
      </c>
      <c r="O51" s="41">
        <v>99612472</v>
      </c>
      <c r="P51" s="41">
        <v>103154291</v>
      </c>
      <c r="Q51" s="41">
        <v>106612315</v>
      </c>
      <c r="R51" s="41">
        <v>109979055</v>
      </c>
      <c r="S51" s="41">
        <v>112845355</v>
      </c>
      <c r="T51" s="41">
        <v>115312251</v>
      </c>
      <c r="U51" s="41">
        <v>117416552</v>
      </c>
      <c r="V51" s="41">
        <v>119036245</v>
      </c>
      <c r="W51" s="41">
        <v>119446599</v>
      </c>
      <c r="X51" s="41">
        <v>119478909</v>
      </c>
      <c r="Y51" s="41">
        <v>118869828</v>
      </c>
      <c r="Z51" s="41">
        <v>117974112</v>
      </c>
      <c r="AA51" s="41">
        <v>116818576</v>
      </c>
      <c r="AB51" s="41">
        <v>115389066</v>
      </c>
      <c r="AC51" s="41">
        <v>113765367</v>
      </c>
      <c r="AD51" s="41">
        <v>112230254</v>
      </c>
      <c r="AE51" s="41">
        <v>110686771</v>
      </c>
      <c r="AF51" s="41">
        <v>109068518</v>
      </c>
      <c r="AG51" s="41">
        <v>107399445</v>
      </c>
      <c r="AH51" s="41">
        <v>105679474</v>
      </c>
      <c r="AI51" s="41">
        <v>103932079</v>
      </c>
      <c r="AJ51" s="41">
        <v>102115063</v>
      </c>
      <c r="AK51" s="41">
        <v>100218634</v>
      </c>
      <c r="AL51" s="41">
        <v>98224018</v>
      </c>
      <c r="AM51" s="41">
        <v>96128393</v>
      </c>
      <c r="AN51" s="41">
        <v>93928340</v>
      </c>
      <c r="AO51" s="41">
        <v>91641172</v>
      </c>
      <c r="AP51" s="41">
        <v>89303901</v>
      </c>
      <c r="AQ51" s="41">
        <v>86964331</v>
      </c>
      <c r="AR51" s="41">
        <v>84640350</v>
      </c>
      <c r="AS51" s="41">
        <v>82362884</v>
      </c>
      <c r="AT51" s="41">
        <v>80136498</v>
      </c>
      <c r="AU51" s="41">
        <v>78001606</v>
      </c>
      <c r="AV51" s="41">
        <v>75945524</v>
      </c>
      <c r="AW51" s="41">
        <v>73973205</v>
      </c>
      <c r="AX51" s="41">
        <v>72079755</v>
      </c>
      <c r="AY51" s="41">
        <v>70270637</v>
      </c>
      <c r="AZ51" s="41">
        <v>68520575</v>
      </c>
    </row>
    <row r="52" spans="1:52" x14ac:dyDescent="0.25">
      <c r="A52" s="57" t="s">
        <v>98</v>
      </c>
      <c r="B52" s="41">
        <v>0</v>
      </c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27</v>
      </c>
      <c r="S52" s="41">
        <v>66</v>
      </c>
      <c r="T52" s="41">
        <v>119</v>
      </c>
      <c r="U52" s="41">
        <v>194</v>
      </c>
      <c r="V52" s="41">
        <v>299</v>
      </c>
      <c r="W52" s="41">
        <v>443</v>
      </c>
      <c r="X52" s="41">
        <v>639</v>
      </c>
      <c r="Y52" s="41">
        <v>895</v>
      </c>
      <c r="Z52" s="41">
        <v>1235</v>
      </c>
      <c r="AA52" s="41">
        <v>1679</v>
      </c>
      <c r="AB52" s="41">
        <v>2258</v>
      </c>
      <c r="AC52" s="41">
        <v>3017</v>
      </c>
      <c r="AD52" s="41">
        <v>4020</v>
      </c>
      <c r="AE52" s="41">
        <v>5324</v>
      </c>
      <c r="AF52" s="41">
        <v>7017</v>
      </c>
      <c r="AG52" s="41">
        <v>9230</v>
      </c>
      <c r="AH52" s="41">
        <v>12098</v>
      </c>
      <c r="AI52" s="41">
        <v>15833</v>
      </c>
      <c r="AJ52" s="41">
        <v>20700</v>
      </c>
      <c r="AK52" s="41">
        <v>27029</v>
      </c>
      <c r="AL52" s="41">
        <v>35263</v>
      </c>
      <c r="AM52" s="41">
        <v>45919</v>
      </c>
      <c r="AN52" s="41">
        <v>59753</v>
      </c>
      <c r="AO52" s="41">
        <v>77574</v>
      </c>
      <c r="AP52" s="41">
        <v>100661</v>
      </c>
      <c r="AQ52" s="41">
        <v>130446</v>
      </c>
      <c r="AR52" s="41">
        <v>168847</v>
      </c>
      <c r="AS52" s="41">
        <v>217973</v>
      </c>
      <c r="AT52" s="41">
        <v>280683</v>
      </c>
      <c r="AU52" s="41">
        <v>360086</v>
      </c>
      <c r="AV52" s="41">
        <v>459971</v>
      </c>
      <c r="AW52" s="41">
        <v>583888</v>
      </c>
      <c r="AX52" s="41">
        <v>736545</v>
      </c>
      <c r="AY52" s="41">
        <v>921704</v>
      </c>
      <c r="AZ52" s="41">
        <v>1143714</v>
      </c>
    </row>
    <row r="53" spans="1:52" x14ac:dyDescent="0.25">
      <c r="A53" s="57" t="s">
        <v>109</v>
      </c>
      <c r="B53" s="41">
        <v>0</v>
      </c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41">
        <v>0</v>
      </c>
      <c r="AP53" s="41">
        <v>0</v>
      </c>
      <c r="AQ53" s="41">
        <v>0</v>
      </c>
      <c r="AR53" s="41">
        <v>0</v>
      </c>
      <c r="AS53" s="41">
        <v>0</v>
      </c>
      <c r="AT53" s="41">
        <v>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0</v>
      </c>
    </row>
    <row r="54" spans="1:52" hidden="1" x14ac:dyDescent="0.25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hidden="1" x14ac:dyDescent="0.25">
      <c r="A55" s="5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</row>
    <row r="56" spans="1:52" hidden="1" x14ac:dyDescent="0.25">
      <c r="A56" s="57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</row>
    <row r="57" spans="1:52" hidden="1" x14ac:dyDescent="0.25">
      <c r="A57" s="57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</row>
    <row r="58" spans="1:52" hidden="1" x14ac:dyDescent="0.25">
      <c r="A58" s="57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</row>
    <row r="59" spans="1:52" hidden="1" x14ac:dyDescent="0.25">
      <c r="A59" s="57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</row>
    <row r="60" spans="1:52" hidden="1" x14ac:dyDescent="0.25">
      <c r="A60" s="57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</row>
    <row r="61" spans="1:52" hidden="1" x14ac:dyDescent="0.25">
      <c r="A61" s="57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</row>
    <row r="62" spans="1:52" x14ac:dyDescent="0.25">
      <c r="A62" s="55" t="s">
        <v>99</v>
      </c>
      <c r="B62" s="56">
        <v>0</v>
      </c>
      <c r="C62" s="56">
        <v>0</v>
      </c>
      <c r="D62" s="56">
        <v>0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132</v>
      </c>
      <c r="K62" s="56">
        <v>165</v>
      </c>
      <c r="L62" s="56">
        <v>389</v>
      </c>
      <c r="M62" s="56">
        <v>608</v>
      </c>
      <c r="N62" s="56">
        <v>6805</v>
      </c>
      <c r="O62" s="56">
        <v>30848</v>
      </c>
      <c r="P62" s="56">
        <v>92956</v>
      </c>
      <c r="Q62" s="56">
        <v>181560</v>
      </c>
      <c r="R62" s="56">
        <v>292888</v>
      </c>
      <c r="S62" s="56">
        <v>422406</v>
      </c>
      <c r="T62" s="56">
        <v>573430</v>
      </c>
      <c r="U62" s="56">
        <v>782673</v>
      </c>
      <c r="V62" s="56">
        <v>1050536</v>
      </c>
      <c r="W62" s="56">
        <v>1844143</v>
      </c>
      <c r="X62" s="56">
        <v>2897969</v>
      </c>
      <c r="Y62" s="56">
        <v>4215825</v>
      </c>
      <c r="Z62" s="56">
        <v>5645524</v>
      </c>
      <c r="AA62" s="56">
        <v>7165199</v>
      </c>
      <c r="AB62" s="56">
        <v>8674843</v>
      </c>
      <c r="AC62" s="56">
        <v>10196942</v>
      </c>
      <c r="AD62" s="56">
        <v>11670274</v>
      </c>
      <c r="AE62" s="56">
        <v>13107357</v>
      </c>
      <c r="AF62" s="56">
        <v>14599028</v>
      </c>
      <c r="AG62" s="56">
        <v>16131965</v>
      </c>
      <c r="AH62" s="56">
        <v>17720358</v>
      </c>
      <c r="AI62" s="56">
        <v>19357928</v>
      </c>
      <c r="AJ62" s="56">
        <v>21037437</v>
      </c>
      <c r="AK62" s="56">
        <v>22734292</v>
      </c>
      <c r="AL62" s="56">
        <v>24424503</v>
      </c>
      <c r="AM62" s="56">
        <v>26075347</v>
      </c>
      <c r="AN62" s="56">
        <v>27657780</v>
      </c>
      <c r="AO62" s="56">
        <v>29132715</v>
      </c>
      <c r="AP62" s="56">
        <v>30473124</v>
      </c>
      <c r="AQ62" s="56">
        <v>31642409</v>
      </c>
      <c r="AR62" s="56">
        <v>32607467</v>
      </c>
      <c r="AS62" s="56">
        <v>33349398</v>
      </c>
      <c r="AT62" s="56">
        <v>33855874</v>
      </c>
      <c r="AU62" s="56">
        <v>34131222</v>
      </c>
      <c r="AV62" s="56">
        <v>34167626</v>
      </c>
      <c r="AW62" s="56">
        <v>33968611</v>
      </c>
      <c r="AX62" s="56">
        <v>33547051</v>
      </c>
      <c r="AY62" s="56">
        <v>32929596</v>
      </c>
      <c r="AZ62" s="56">
        <v>32149494</v>
      </c>
    </row>
    <row r="63" spans="1:52" x14ac:dyDescent="0.25">
      <c r="A63" s="57" t="s">
        <v>106</v>
      </c>
      <c r="B63" s="41">
        <v>0</v>
      </c>
      <c r="C63" s="41">
        <v>0</v>
      </c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1">
        <v>0</v>
      </c>
      <c r="AH63" s="41">
        <v>0</v>
      </c>
      <c r="AI63" s="41">
        <v>0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41">
        <v>0</v>
      </c>
      <c r="AP63" s="41">
        <v>0</v>
      </c>
      <c r="AQ63" s="41">
        <v>0</v>
      </c>
      <c r="AR63" s="41">
        <v>0</v>
      </c>
      <c r="AS63" s="41">
        <v>0</v>
      </c>
      <c r="AT63" s="41">
        <v>0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41">
        <v>0</v>
      </c>
    </row>
    <row r="64" spans="1:52" x14ac:dyDescent="0.25">
      <c r="A64" s="57" t="s">
        <v>96</v>
      </c>
      <c r="B64" s="41">
        <v>0</v>
      </c>
      <c r="C64" s="41">
        <v>0</v>
      </c>
      <c r="D64" s="41">
        <v>0</v>
      </c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132</v>
      </c>
      <c r="K64" s="41">
        <v>165</v>
      </c>
      <c r="L64" s="41">
        <v>389</v>
      </c>
      <c r="M64" s="41">
        <v>608</v>
      </c>
      <c r="N64" s="41">
        <v>6805</v>
      </c>
      <c r="O64" s="41">
        <v>30848</v>
      </c>
      <c r="P64" s="41">
        <v>92956</v>
      </c>
      <c r="Q64" s="41">
        <v>181560</v>
      </c>
      <c r="R64" s="41">
        <v>292888</v>
      </c>
      <c r="S64" s="41">
        <v>422406</v>
      </c>
      <c r="T64" s="41">
        <v>573430</v>
      </c>
      <c r="U64" s="41">
        <v>782673</v>
      </c>
      <c r="V64" s="41">
        <v>1050536</v>
      </c>
      <c r="W64" s="41">
        <v>1844141</v>
      </c>
      <c r="X64" s="41">
        <v>2897964</v>
      </c>
      <c r="Y64" s="41">
        <v>4215816</v>
      </c>
      <c r="Z64" s="41">
        <v>5645510</v>
      </c>
      <c r="AA64" s="41">
        <v>7165180</v>
      </c>
      <c r="AB64" s="41">
        <v>8674819</v>
      </c>
      <c r="AC64" s="41">
        <v>10196913</v>
      </c>
      <c r="AD64" s="41">
        <v>11670240</v>
      </c>
      <c r="AE64" s="41">
        <v>13107318</v>
      </c>
      <c r="AF64" s="41">
        <v>14598983</v>
      </c>
      <c r="AG64" s="41">
        <v>16131913</v>
      </c>
      <c r="AH64" s="41">
        <v>17720299</v>
      </c>
      <c r="AI64" s="41">
        <v>19357860</v>
      </c>
      <c r="AJ64" s="41">
        <v>21037360</v>
      </c>
      <c r="AK64" s="41">
        <v>22734205</v>
      </c>
      <c r="AL64" s="41">
        <v>24424406</v>
      </c>
      <c r="AM64" s="41">
        <v>26075240</v>
      </c>
      <c r="AN64" s="41">
        <v>27657663</v>
      </c>
      <c r="AO64" s="41">
        <v>29132588</v>
      </c>
      <c r="AP64" s="41">
        <v>30472987</v>
      </c>
      <c r="AQ64" s="41">
        <v>31642262</v>
      </c>
      <c r="AR64" s="41">
        <v>32607310</v>
      </c>
      <c r="AS64" s="41">
        <v>33349233</v>
      </c>
      <c r="AT64" s="41">
        <v>33855702</v>
      </c>
      <c r="AU64" s="41">
        <v>34131044</v>
      </c>
      <c r="AV64" s="41">
        <v>34167448</v>
      </c>
      <c r="AW64" s="41">
        <v>33968434</v>
      </c>
      <c r="AX64" s="41">
        <v>33546873</v>
      </c>
      <c r="AY64" s="41">
        <v>32929420</v>
      </c>
      <c r="AZ64" s="41">
        <v>32149323</v>
      </c>
    </row>
    <row r="65" spans="1:52" x14ac:dyDescent="0.25">
      <c r="A65" s="57" t="s">
        <v>107</v>
      </c>
      <c r="B65" s="41">
        <v>0</v>
      </c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41">
        <v>0</v>
      </c>
      <c r="AP65" s="41">
        <v>0</v>
      </c>
      <c r="AQ65" s="41">
        <v>0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</row>
    <row r="66" spans="1:52" x14ac:dyDescent="0.25">
      <c r="A66" s="57" t="s">
        <v>108</v>
      </c>
      <c r="B66" s="41">
        <v>0</v>
      </c>
      <c r="C66" s="41">
        <v>0</v>
      </c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41">
        <v>0</v>
      </c>
      <c r="AN66" s="41">
        <v>0</v>
      </c>
      <c r="AO66" s="41">
        <v>0</v>
      </c>
      <c r="AP66" s="41">
        <v>0</v>
      </c>
      <c r="AQ66" s="41">
        <v>0</v>
      </c>
      <c r="AR66" s="41">
        <v>0</v>
      </c>
      <c r="AS66" s="41">
        <v>0</v>
      </c>
      <c r="AT66" s="41">
        <v>0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41">
        <v>0</v>
      </c>
    </row>
    <row r="67" spans="1:52" x14ac:dyDescent="0.25">
      <c r="A67" s="57" t="s">
        <v>97</v>
      </c>
      <c r="B67" s="41">
        <v>0</v>
      </c>
      <c r="C67" s="41">
        <v>0</v>
      </c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2</v>
      </c>
      <c r="X67" s="41">
        <v>5</v>
      </c>
      <c r="Y67" s="41">
        <v>9</v>
      </c>
      <c r="Z67" s="41">
        <v>14</v>
      </c>
      <c r="AA67" s="41">
        <v>19</v>
      </c>
      <c r="AB67" s="41">
        <v>24</v>
      </c>
      <c r="AC67" s="41">
        <v>29</v>
      </c>
      <c r="AD67" s="41">
        <v>34</v>
      </c>
      <c r="AE67" s="41">
        <v>39</v>
      </c>
      <c r="AF67" s="41">
        <v>45</v>
      </c>
      <c r="AG67" s="41">
        <v>52</v>
      </c>
      <c r="AH67" s="41">
        <v>59</v>
      </c>
      <c r="AI67" s="41">
        <v>68</v>
      </c>
      <c r="AJ67" s="41">
        <v>77</v>
      </c>
      <c r="AK67" s="41">
        <v>87</v>
      </c>
      <c r="AL67" s="41">
        <v>97</v>
      </c>
      <c r="AM67" s="41">
        <v>107</v>
      </c>
      <c r="AN67" s="41">
        <v>117</v>
      </c>
      <c r="AO67" s="41">
        <v>127</v>
      </c>
      <c r="AP67" s="41">
        <v>137</v>
      </c>
      <c r="AQ67" s="41">
        <v>147</v>
      </c>
      <c r="AR67" s="41">
        <v>157</v>
      </c>
      <c r="AS67" s="41">
        <v>165</v>
      </c>
      <c r="AT67" s="41">
        <v>172</v>
      </c>
      <c r="AU67" s="41">
        <v>178</v>
      </c>
      <c r="AV67" s="41">
        <v>178</v>
      </c>
      <c r="AW67" s="41">
        <v>177</v>
      </c>
      <c r="AX67" s="41">
        <v>178</v>
      </c>
      <c r="AY67" s="41">
        <v>176</v>
      </c>
      <c r="AZ67" s="41">
        <v>171</v>
      </c>
    </row>
    <row r="68" spans="1:52" x14ac:dyDescent="0.25">
      <c r="A68" s="57" t="s">
        <v>98</v>
      </c>
      <c r="B68" s="41">
        <v>0</v>
      </c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41"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</row>
    <row r="69" spans="1:52" x14ac:dyDescent="0.25">
      <c r="A69" s="57" t="s">
        <v>109</v>
      </c>
      <c r="B69" s="41">
        <v>0</v>
      </c>
      <c r="C69" s="41">
        <v>0</v>
      </c>
      <c r="D69" s="41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41">
        <v>0</v>
      </c>
      <c r="AE69" s="41">
        <v>0</v>
      </c>
      <c r="AF69" s="41">
        <v>0</v>
      </c>
      <c r="AG69" s="41">
        <v>0</v>
      </c>
      <c r="AH69" s="41">
        <v>0</v>
      </c>
      <c r="AI69" s="41">
        <v>0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41">
        <v>0</v>
      </c>
      <c r="AP69" s="41">
        <v>0</v>
      </c>
      <c r="AQ69" s="41">
        <v>0</v>
      </c>
      <c r="AR69" s="41">
        <v>0</v>
      </c>
      <c r="AS69" s="41">
        <v>0</v>
      </c>
      <c r="AT69" s="41">
        <v>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41">
        <v>0</v>
      </c>
    </row>
    <row r="70" spans="1:52" x14ac:dyDescent="0.25">
      <c r="A70" s="55" t="s">
        <v>100</v>
      </c>
      <c r="B70" s="56">
        <v>0</v>
      </c>
      <c r="C70" s="56">
        <v>0</v>
      </c>
      <c r="D70" s="56">
        <v>0</v>
      </c>
      <c r="E70" s="56">
        <v>9</v>
      </c>
      <c r="F70" s="56">
        <v>13</v>
      </c>
      <c r="G70" s="56">
        <v>15</v>
      </c>
      <c r="H70" s="56">
        <v>50</v>
      </c>
      <c r="I70" s="56">
        <v>76</v>
      </c>
      <c r="J70" s="56">
        <v>1064</v>
      </c>
      <c r="K70" s="56">
        <v>2126</v>
      </c>
      <c r="L70" s="56">
        <v>8167</v>
      </c>
      <c r="M70" s="56">
        <v>24506</v>
      </c>
      <c r="N70" s="56">
        <v>39471</v>
      </c>
      <c r="O70" s="56">
        <v>64796</v>
      </c>
      <c r="P70" s="56">
        <v>101416</v>
      </c>
      <c r="Q70" s="56">
        <v>157036</v>
      </c>
      <c r="R70" s="56">
        <v>250421</v>
      </c>
      <c r="S70" s="56">
        <v>350712</v>
      </c>
      <c r="T70" s="56">
        <v>486899</v>
      </c>
      <c r="U70" s="56">
        <v>682695</v>
      </c>
      <c r="V70" s="56">
        <v>930305</v>
      </c>
      <c r="W70" s="56">
        <v>2803879</v>
      </c>
      <c r="X70" s="56">
        <v>5066112</v>
      </c>
      <c r="Y70" s="56">
        <v>7809886</v>
      </c>
      <c r="Z70" s="56">
        <v>10357240</v>
      </c>
      <c r="AA70" s="56">
        <v>12778904</v>
      </c>
      <c r="AB70" s="56">
        <v>14858368</v>
      </c>
      <c r="AC70" s="56">
        <v>16765376</v>
      </c>
      <c r="AD70" s="56">
        <v>18360185</v>
      </c>
      <c r="AE70" s="56">
        <v>19808932</v>
      </c>
      <c r="AF70" s="56">
        <v>21410459</v>
      </c>
      <c r="AG70" s="56">
        <v>23190178</v>
      </c>
      <c r="AH70" s="56">
        <v>25195755</v>
      </c>
      <c r="AI70" s="56">
        <v>27446395</v>
      </c>
      <c r="AJ70" s="56">
        <v>29953342</v>
      </c>
      <c r="AK70" s="56">
        <v>32708159</v>
      </c>
      <c r="AL70" s="56">
        <v>35719142</v>
      </c>
      <c r="AM70" s="56">
        <v>38959434</v>
      </c>
      <c r="AN70" s="56">
        <v>42412022</v>
      </c>
      <c r="AO70" s="56">
        <v>46018662</v>
      </c>
      <c r="AP70" s="56">
        <v>49772595</v>
      </c>
      <c r="AQ70" s="56">
        <v>53634364</v>
      </c>
      <c r="AR70" s="56">
        <v>57581274</v>
      </c>
      <c r="AS70" s="56">
        <v>61558310</v>
      </c>
      <c r="AT70" s="56">
        <v>65562192</v>
      </c>
      <c r="AU70" s="56">
        <v>69545043</v>
      </c>
      <c r="AV70" s="56">
        <v>73492232</v>
      </c>
      <c r="AW70" s="56">
        <v>77324797</v>
      </c>
      <c r="AX70" s="56">
        <v>81063147</v>
      </c>
      <c r="AY70" s="56">
        <v>84668822</v>
      </c>
      <c r="AZ70" s="56">
        <v>88167271</v>
      </c>
    </row>
    <row r="71" spans="1:52" x14ac:dyDescent="0.25">
      <c r="A71" s="57" t="s">
        <v>101</v>
      </c>
      <c r="B71" s="41">
        <v>0</v>
      </c>
      <c r="C71" s="41">
        <v>0</v>
      </c>
      <c r="D71" s="41">
        <v>0</v>
      </c>
      <c r="E71" s="41">
        <v>9</v>
      </c>
      <c r="F71" s="41">
        <v>13</v>
      </c>
      <c r="G71" s="41">
        <v>15</v>
      </c>
      <c r="H71" s="41">
        <v>50</v>
      </c>
      <c r="I71" s="41">
        <v>76</v>
      </c>
      <c r="J71" s="41">
        <v>1064</v>
      </c>
      <c r="K71" s="41">
        <v>2126</v>
      </c>
      <c r="L71" s="41">
        <v>8167</v>
      </c>
      <c r="M71" s="41">
        <v>24506</v>
      </c>
      <c r="N71" s="41">
        <v>39471</v>
      </c>
      <c r="O71" s="41">
        <v>64796</v>
      </c>
      <c r="P71" s="41">
        <v>101416</v>
      </c>
      <c r="Q71" s="41">
        <v>157036</v>
      </c>
      <c r="R71" s="41">
        <v>250408</v>
      </c>
      <c r="S71" s="41">
        <v>350670</v>
      </c>
      <c r="T71" s="41">
        <v>486784</v>
      </c>
      <c r="U71" s="41">
        <v>682378</v>
      </c>
      <c r="V71" s="41">
        <v>929508</v>
      </c>
      <c r="W71" s="41">
        <v>2798991</v>
      </c>
      <c r="X71" s="41">
        <v>5052140</v>
      </c>
      <c r="Y71" s="41">
        <v>7776576</v>
      </c>
      <c r="Z71" s="41">
        <v>10291406</v>
      </c>
      <c r="AA71" s="41">
        <v>12659610</v>
      </c>
      <c r="AB71" s="41">
        <v>14660775</v>
      </c>
      <c r="AC71" s="41">
        <v>16453227</v>
      </c>
      <c r="AD71" s="41">
        <v>17895476</v>
      </c>
      <c r="AE71" s="41">
        <v>19141084</v>
      </c>
      <c r="AF71" s="41">
        <v>20458812</v>
      </c>
      <c r="AG71" s="41">
        <v>21861000</v>
      </c>
      <c r="AH71" s="41">
        <v>23382887</v>
      </c>
      <c r="AI71" s="41">
        <v>25037402</v>
      </c>
      <c r="AJ71" s="41">
        <v>26835118</v>
      </c>
      <c r="AK71" s="41">
        <v>28775122</v>
      </c>
      <c r="AL71" s="41">
        <v>30873064</v>
      </c>
      <c r="AM71" s="41">
        <v>33118778</v>
      </c>
      <c r="AN71" s="41">
        <v>35509563</v>
      </c>
      <c r="AO71" s="41">
        <v>38010714</v>
      </c>
      <c r="AP71" s="41">
        <v>40629168</v>
      </c>
      <c r="AQ71" s="41">
        <v>43346088</v>
      </c>
      <c r="AR71" s="41">
        <v>46150672</v>
      </c>
      <c r="AS71" s="41">
        <v>49003782</v>
      </c>
      <c r="AT71" s="41">
        <v>51908538</v>
      </c>
      <c r="AU71" s="41">
        <v>54824596</v>
      </c>
      <c r="AV71" s="41">
        <v>57741852</v>
      </c>
      <c r="AW71" s="41">
        <v>60592270</v>
      </c>
      <c r="AX71" s="41">
        <v>63392271</v>
      </c>
      <c r="AY71" s="41">
        <v>66105974</v>
      </c>
      <c r="AZ71" s="41">
        <v>68754176</v>
      </c>
    </row>
    <row r="72" spans="1:52" x14ac:dyDescent="0.25">
      <c r="A72" s="57" t="s">
        <v>102</v>
      </c>
      <c r="B72" s="41">
        <v>0</v>
      </c>
      <c r="C72" s="41">
        <v>0</v>
      </c>
      <c r="D72" s="41">
        <v>0</v>
      </c>
      <c r="E72" s="41">
        <v>0</v>
      </c>
      <c r="F72" s="41">
        <v>0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13</v>
      </c>
      <c r="S72" s="41">
        <v>42</v>
      </c>
      <c r="T72" s="41">
        <v>115</v>
      </c>
      <c r="U72" s="41">
        <v>317</v>
      </c>
      <c r="V72" s="41">
        <v>797</v>
      </c>
      <c r="W72" s="41">
        <v>4888</v>
      </c>
      <c r="X72" s="41">
        <v>13972</v>
      </c>
      <c r="Y72" s="41">
        <v>33310</v>
      </c>
      <c r="Z72" s="41">
        <v>65834</v>
      </c>
      <c r="AA72" s="41">
        <v>119294</v>
      </c>
      <c r="AB72" s="41">
        <v>197593</v>
      </c>
      <c r="AC72" s="41">
        <v>312149</v>
      </c>
      <c r="AD72" s="41">
        <v>464709</v>
      </c>
      <c r="AE72" s="41">
        <v>667848</v>
      </c>
      <c r="AF72" s="41">
        <v>951647</v>
      </c>
      <c r="AG72" s="41">
        <v>1329178</v>
      </c>
      <c r="AH72" s="41">
        <v>1812868</v>
      </c>
      <c r="AI72" s="41">
        <v>2408993</v>
      </c>
      <c r="AJ72" s="41">
        <v>3118224</v>
      </c>
      <c r="AK72" s="41">
        <v>3933037</v>
      </c>
      <c r="AL72" s="41">
        <v>4846078</v>
      </c>
      <c r="AM72" s="41">
        <v>5840656</v>
      </c>
      <c r="AN72" s="41">
        <v>6902459</v>
      </c>
      <c r="AO72" s="41">
        <v>8007948</v>
      </c>
      <c r="AP72" s="41">
        <v>9143427</v>
      </c>
      <c r="AQ72" s="41">
        <v>10288276</v>
      </c>
      <c r="AR72" s="41">
        <v>11430602</v>
      </c>
      <c r="AS72" s="41">
        <v>12554528</v>
      </c>
      <c r="AT72" s="41">
        <v>13653654</v>
      </c>
      <c r="AU72" s="41">
        <v>14720447</v>
      </c>
      <c r="AV72" s="41">
        <v>15750380</v>
      </c>
      <c r="AW72" s="41">
        <v>16732527</v>
      </c>
      <c r="AX72" s="41">
        <v>17670876</v>
      </c>
      <c r="AY72" s="41">
        <v>18562848</v>
      </c>
      <c r="AZ72" s="41">
        <v>19413095</v>
      </c>
    </row>
    <row r="73" spans="1:52" x14ac:dyDescent="0.25">
      <c r="A73" s="57" t="s">
        <v>103</v>
      </c>
      <c r="B73" s="41">
        <v>0</v>
      </c>
      <c r="C73" s="41">
        <v>0</v>
      </c>
      <c r="D73" s="41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41">
        <v>0</v>
      </c>
      <c r="AP73" s="41">
        <v>0</v>
      </c>
      <c r="AQ73" s="41">
        <v>0</v>
      </c>
      <c r="AR73" s="41">
        <v>0</v>
      </c>
      <c r="AS73" s="41">
        <v>0</v>
      </c>
      <c r="AT73" s="41">
        <v>0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41">
        <v>0</v>
      </c>
    </row>
    <row r="74" spans="1:52" x14ac:dyDescent="0.25">
      <c r="A74" s="57" t="s">
        <v>110</v>
      </c>
      <c r="B74" s="41">
        <v>0</v>
      </c>
      <c r="C74" s="41">
        <v>0</v>
      </c>
      <c r="D74" s="41">
        <v>0</v>
      </c>
      <c r="E74" s="41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41">
        <v>0</v>
      </c>
      <c r="AP74" s="41">
        <v>0</v>
      </c>
      <c r="AQ74" s="41">
        <v>0</v>
      </c>
      <c r="AR74" s="41">
        <v>0</v>
      </c>
      <c r="AS74" s="41">
        <v>0</v>
      </c>
      <c r="AT74" s="41">
        <v>0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41">
        <v>0</v>
      </c>
    </row>
    <row r="75" spans="1:52" x14ac:dyDescent="0.25">
      <c r="A75" s="55" t="s">
        <v>104</v>
      </c>
      <c r="B75" s="56">
        <v>0</v>
      </c>
      <c r="C75" s="56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529</v>
      </c>
      <c r="S75" s="56">
        <v>1128</v>
      </c>
      <c r="T75" s="56">
        <v>1789</v>
      </c>
      <c r="U75" s="56">
        <v>2727</v>
      </c>
      <c r="V75" s="56">
        <v>4337</v>
      </c>
      <c r="W75" s="56">
        <v>5337</v>
      </c>
      <c r="X75" s="56">
        <v>5548</v>
      </c>
      <c r="Y75" s="56">
        <v>5699</v>
      </c>
      <c r="Z75" s="56">
        <v>5768</v>
      </c>
      <c r="AA75" s="56">
        <v>5754</v>
      </c>
      <c r="AB75" s="56">
        <v>5665</v>
      </c>
      <c r="AC75" s="56">
        <v>5500</v>
      </c>
      <c r="AD75" s="56">
        <v>5307</v>
      </c>
      <c r="AE75" s="56">
        <v>5893</v>
      </c>
      <c r="AF75" s="56">
        <v>16382</v>
      </c>
      <c r="AG75" s="56">
        <v>41680</v>
      </c>
      <c r="AH75" s="56">
        <v>83670</v>
      </c>
      <c r="AI75" s="56">
        <v>143903</v>
      </c>
      <c r="AJ75" s="56">
        <v>223307</v>
      </c>
      <c r="AK75" s="56">
        <v>322257</v>
      </c>
      <c r="AL75" s="56">
        <v>440904</v>
      </c>
      <c r="AM75" s="56">
        <v>578852</v>
      </c>
      <c r="AN75" s="56">
        <v>735564</v>
      </c>
      <c r="AO75" s="56">
        <v>909901</v>
      </c>
      <c r="AP75" s="56">
        <v>1101560</v>
      </c>
      <c r="AQ75" s="56">
        <v>1310764</v>
      </c>
      <c r="AR75" s="56">
        <v>1537485</v>
      </c>
      <c r="AS75" s="56">
        <v>1780806</v>
      </c>
      <c r="AT75" s="56">
        <v>2039371</v>
      </c>
      <c r="AU75" s="56">
        <v>2312746</v>
      </c>
      <c r="AV75" s="56">
        <v>2598281</v>
      </c>
      <c r="AW75" s="56">
        <v>2893671</v>
      </c>
      <c r="AX75" s="56">
        <v>3197136</v>
      </c>
      <c r="AY75" s="56">
        <v>3506763</v>
      </c>
      <c r="AZ75" s="56">
        <v>3818963</v>
      </c>
    </row>
    <row r="76" spans="1:52" x14ac:dyDescent="0.25">
      <c r="A76" s="57" t="s">
        <v>105</v>
      </c>
      <c r="B76" s="41">
        <v>0</v>
      </c>
      <c r="C76" s="41">
        <v>0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38</v>
      </c>
      <c r="S76" s="41">
        <v>91</v>
      </c>
      <c r="T76" s="41">
        <v>160</v>
      </c>
      <c r="U76" s="41">
        <v>276</v>
      </c>
      <c r="V76" s="41">
        <v>510</v>
      </c>
      <c r="W76" s="41">
        <v>798</v>
      </c>
      <c r="X76" s="41">
        <v>881</v>
      </c>
      <c r="Y76" s="41">
        <v>960</v>
      </c>
      <c r="Z76" s="41">
        <v>1024</v>
      </c>
      <c r="AA76" s="41">
        <v>1073</v>
      </c>
      <c r="AB76" s="41">
        <v>1105</v>
      </c>
      <c r="AC76" s="41">
        <v>1129</v>
      </c>
      <c r="AD76" s="41">
        <v>1150</v>
      </c>
      <c r="AE76" s="41">
        <v>1528</v>
      </c>
      <c r="AF76" s="41">
        <v>6744</v>
      </c>
      <c r="AG76" s="41">
        <v>20135</v>
      </c>
      <c r="AH76" s="41">
        <v>43903</v>
      </c>
      <c r="AI76" s="41">
        <v>80156</v>
      </c>
      <c r="AJ76" s="41">
        <v>130653</v>
      </c>
      <c r="AK76" s="41">
        <v>196814</v>
      </c>
      <c r="AL76" s="41">
        <v>279784</v>
      </c>
      <c r="AM76" s="41">
        <v>380320</v>
      </c>
      <c r="AN76" s="41">
        <v>498844</v>
      </c>
      <c r="AO76" s="41">
        <v>635254</v>
      </c>
      <c r="AP76" s="41">
        <v>789913</v>
      </c>
      <c r="AQ76" s="41">
        <v>963583</v>
      </c>
      <c r="AR76" s="41">
        <v>1156642</v>
      </c>
      <c r="AS76" s="41">
        <v>1368626</v>
      </c>
      <c r="AT76" s="41">
        <v>1598593</v>
      </c>
      <c r="AU76" s="41">
        <v>1846280</v>
      </c>
      <c r="AV76" s="41">
        <v>2109303</v>
      </c>
      <c r="AW76" s="41">
        <v>2385444</v>
      </c>
      <c r="AX76" s="41">
        <v>2672767</v>
      </c>
      <c r="AY76" s="41">
        <v>2969105</v>
      </c>
      <c r="AZ76" s="41">
        <v>3270716</v>
      </c>
    </row>
    <row r="77" spans="1:52" x14ac:dyDescent="0.25">
      <c r="A77" s="57" t="s">
        <v>111</v>
      </c>
      <c r="B77" s="41">
        <v>0</v>
      </c>
      <c r="C77" s="41">
        <v>0</v>
      </c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491</v>
      </c>
      <c r="S77" s="41">
        <v>1037</v>
      </c>
      <c r="T77" s="41">
        <v>1629</v>
      </c>
      <c r="U77" s="41">
        <v>2451</v>
      </c>
      <c r="V77" s="41">
        <v>3827</v>
      </c>
      <c r="W77" s="41">
        <v>4539</v>
      </c>
      <c r="X77" s="41">
        <v>4667</v>
      </c>
      <c r="Y77" s="41">
        <v>4739</v>
      </c>
      <c r="Z77" s="41">
        <v>4744</v>
      </c>
      <c r="AA77" s="41">
        <v>4681</v>
      </c>
      <c r="AB77" s="41">
        <v>4560</v>
      </c>
      <c r="AC77" s="41">
        <v>4371</v>
      </c>
      <c r="AD77" s="41">
        <v>4157</v>
      </c>
      <c r="AE77" s="41">
        <v>4365</v>
      </c>
      <c r="AF77" s="41">
        <v>9638</v>
      </c>
      <c r="AG77" s="41">
        <v>21545</v>
      </c>
      <c r="AH77" s="41">
        <v>39767</v>
      </c>
      <c r="AI77" s="41">
        <v>63747</v>
      </c>
      <c r="AJ77" s="41">
        <v>92654</v>
      </c>
      <c r="AK77" s="41">
        <v>125443</v>
      </c>
      <c r="AL77" s="41">
        <v>161120</v>
      </c>
      <c r="AM77" s="41">
        <v>198532</v>
      </c>
      <c r="AN77" s="41">
        <v>236720</v>
      </c>
      <c r="AO77" s="41">
        <v>274647</v>
      </c>
      <c r="AP77" s="41">
        <v>311647</v>
      </c>
      <c r="AQ77" s="41">
        <v>347181</v>
      </c>
      <c r="AR77" s="41">
        <v>380843</v>
      </c>
      <c r="AS77" s="41">
        <v>412180</v>
      </c>
      <c r="AT77" s="41">
        <v>440778</v>
      </c>
      <c r="AU77" s="41">
        <v>466466</v>
      </c>
      <c r="AV77" s="41">
        <v>488978</v>
      </c>
      <c r="AW77" s="41">
        <v>508227</v>
      </c>
      <c r="AX77" s="41">
        <v>524369</v>
      </c>
      <c r="AY77" s="41">
        <v>537658</v>
      </c>
      <c r="AZ77" s="41">
        <v>548247</v>
      </c>
    </row>
    <row r="78" spans="1:52" x14ac:dyDescent="0.25">
      <c r="A78" s="53" t="s">
        <v>78</v>
      </c>
      <c r="B78" s="54">
        <v>663947</v>
      </c>
      <c r="C78" s="54">
        <v>671951</v>
      </c>
      <c r="D78" s="54">
        <v>666392</v>
      </c>
      <c r="E78" s="54">
        <v>671199</v>
      </c>
      <c r="F78" s="54">
        <v>675239</v>
      </c>
      <c r="G78" s="54">
        <v>667113</v>
      </c>
      <c r="H78" s="54">
        <v>669347</v>
      </c>
      <c r="I78" s="54">
        <v>670926</v>
      </c>
      <c r="J78" s="54">
        <v>679968</v>
      </c>
      <c r="K78" s="54">
        <v>678797</v>
      </c>
      <c r="L78" s="54">
        <v>675970</v>
      </c>
      <c r="M78" s="54">
        <v>677217</v>
      </c>
      <c r="N78" s="54">
        <v>672407</v>
      </c>
      <c r="O78" s="54">
        <v>677357</v>
      </c>
      <c r="P78" s="54">
        <v>687554</v>
      </c>
      <c r="Q78" s="54">
        <v>710167</v>
      </c>
      <c r="R78" s="54">
        <v>723293</v>
      </c>
      <c r="S78" s="54">
        <v>745650</v>
      </c>
      <c r="T78" s="54">
        <v>765670</v>
      </c>
      <c r="U78" s="54">
        <v>783105</v>
      </c>
      <c r="V78" s="54">
        <v>798157</v>
      </c>
      <c r="W78" s="54">
        <v>811629</v>
      </c>
      <c r="X78" s="54">
        <v>822568</v>
      </c>
      <c r="Y78" s="54">
        <v>833407</v>
      </c>
      <c r="Z78" s="54">
        <v>843683</v>
      </c>
      <c r="AA78" s="54">
        <v>853407</v>
      </c>
      <c r="AB78" s="54">
        <v>861704</v>
      </c>
      <c r="AC78" s="54">
        <v>869043</v>
      </c>
      <c r="AD78" s="54">
        <v>876287</v>
      </c>
      <c r="AE78" s="54">
        <v>883160</v>
      </c>
      <c r="AF78" s="54">
        <v>889513</v>
      </c>
      <c r="AG78" s="54">
        <v>895044</v>
      </c>
      <c r="AH78" s="54">
        <v>899917</v>
      </c>
      <c r="AI78" s="54">
        <v>904646</v>
      </c>
      <c r="AJ78" s="54">
        <v>910349</v>
      </c>
      <c r="AK78" s="54">
        <v>915616</v>
      </c>
      <c r="AL78" s="54">
        <v>920670</v>
      </c>
      <c r="AM78" s="54">
        <v>925790</v>
      </c>
      <c r="AN78" s="54">
        <v>930747</v>
      </c>
      <c r="AO78" s="54">
        <v>935675</v>
      </c>
      <c r="AP78" s="54">
        <v>941275</v>
      </c>
      <c r="AQ78" s="54">
        <v>946789</v>
      </c>
      <c r="AR78" s="54">
        <v>952154</v>
      </c>
      <c r="AS78" s="54">
        <v>957439</v>
      </c>
      <c r="AT78" s="54">
        <v>962699</v>
      </c>
      <c r="AU78" s="54">
        <v>968069</v>
      </c>
      <c r="AV78" s="54">
        <v>973403</v>
      </c>
      <c r="AW78" s="54">
        <v>979039</v>
      </c>
      <c r="AX78" s="54">
        <v>984750</v>
      </c>
      <c r="AY78" s="54">
        <v>990695</v>
      </c>
      <c r="AZ78" s="54">
        <v>996732</v>
      </c>
    </row>
    <row r="79" spans="1:52" x14ac:dyDescent="0.25">
      <c r="A79" s="55" t="s">
        <v>95</v>
      </c>
      <c r="B79" s="56">
        <v>662223</v>
      </c>
      <c r="C79" s="56">
        <v>670169</v>
      </c>
      <c r="D79" s="56">
        <v>664578</v>
      </c>
      <c r="E79" s="56">
        <v>669433</v>
      </c>
      <c r="F79" s="56">
        <v>673466</v>
      </c>
      <c r="G79" s="56">
        <v>664942</v>
      </c>
      <c r="H79" s="56">
        <v>667219</v>
      </c>
      <c r="I79" s="56">
        <v>668817</v>
      </c>
      <c r="J79" s="56">
        <v>677815</v>
      </c>
      <c r="K79" s="56">
        <v>676592</v>
      </c>
      <c r="L79" s="56">
        <v>673419</v>
      </c>
      <c r="M79" s="56">
        <v>674555</v>
      </c>
      <c r="N79" s="56">
        <v>669752</v>
      </c>
      <c r="O79" s="56">
        <v>673579</v>
      </c>
      <c r="P79" s="56">
        <v>683833</v>
      </c>
      <c r="Q79" s="56">
        <v>706049</v>
      </c>
      <c r="R79" s="56">
        <v>718320</v>
      </c>
      <c r="S79" s="56">
        <v>739192</v>
      </c>
      <c r="T79" s="56">
        <v>757350</v>
      </c>
      <c r="U79" s="56">
        <v>772633</v>
      </c>
      <c r="V79" s="56">
        <v>785304</v>
      </c>
      <c r="W79" s="56">
        <v>795865</v>
      </c>
      <c r="X79" s="56">
        <v>803354</v>
      </c>
      <c r="Y79" s="56">
        <v>810175</v>
      </c>
      <c r="Z79" s="56">
        <v>815885</v>
      </c>
      <c r="AA79" s="56">
        <v>820536</v>
      </c>
      <c r="AB79" s="56">
        <v>823295</v>
      </c>
      <c r="AC79" s="56">
        <v>824595</v>
      </c>
      <c r="AD79" s="56">
        <v>825279</v>
      </c>
      <c r="AE79" s="56">
        <v>825005</v>
      </c>
      <c r="AF79" s="56">
        <v>823571</v>
      </c>
      <c r="AG79" s="56">
        <v>820569</v>
      </c>
      <c r="AH79" s="56">
        <v>816132</v>
      </c>
      <c r="AI79" s="56">
        <v>810867</v>
      </c>
      <c r="AJ79" s="56">
        <v>805850</v>
      </c>
      <c r="AK79" s="56">
        <v>799955</v>
      </c>
      <c r="AL79" s="56">
        <v>793398</v>
      </c>
      <c r="AM79" s="56">
        <v>786343</v>
      </c>
      <c r="AN79" s="56">
        <v>778715</v>
      </c>
      <c r="AO79" s="56">
        <v>770543</v>
      </c>
      <c r="AP79" s="56">
        <v>762433</v>
      </c>
      <c r="AQ79" s="56">
        <v>753597</v>
      </c>
      <c r="AR79" s="56">
        <v>744052</v>
      </c>
      <c r="AS79" s="56">
        <v>733853</v>
      </c>
      <c r="AT79" s="56">
        <v>723251</v>
      </c>
      <c r="AU79" s="56">
        <v>712232</v>
      </c>
      <c r="AV79" s="56">
        <v>700920</v>
      </c>
      <c r="AW79" s="56">
        <v>689414</v>
      </c>
      <c r="AX79" s="56">
        <v>677991</v>
      </c>
      <c r="AY79" s="56">
        <v>666448</v>
      </c>
      <c r="AZ79" s="56">
        <v>655057</v>
      </c>
    </row>
    <row r="80" spans="1:52" x14ac:dyDescent="0.25">
      <c r="A80" s="57" t="s">
        <v>106</v>
      </c>
      <c r="B80" s="41">
        <v>1225</v>
      </c>
      <c r="C80" s="41">
        <v>1203</v>
      </c>
      <c r="D80" s="41">
        <v>1138</v>
      </c>
      <c r="E80" s="41">
        <v>1103</v>
      </c>
      <c r="F80" s="41">
        <v>2248</v>
      </c>
      <c r="G80" s="41">
        <v>2247</v>
      </c>
      <c r="H80" s="41">
        <v>2167</v>
      </c>
      <c r="I80" s="41">
        <v>2263</v>
      </c>
      <c r="J80" s="41">
        <v>2282</v>
      </c>
      <c r="K80" s="41">
        <v>2396</v>
      </c>
      <c r="L80" s="41">
        <v>2375</v>
      </c>
      <c r="M80" s="41">
        <v>2314</v>
      </c>
      <c r="N80" s="41">
        <v>2212</v>
      </c>
      <c r="O80" s="41">
        <v>2153</v>
      </c>
      <c r="P80" s="41">
        <v>2116</v>
      </c>
      <c r="Q80" s="41">
        <v>2004</v>
      </c>
      <c r="R80" s="41">
        <v>1958</v>
      </c>
      <c r="S80" s="41">
        <v>1938</v>
      </c>
      <c r="T80" s="41">
        <v>1847</v>
      </c>
      <c r="U80" s="41">
        <v>1800</v>
      </c>
      <c r="V80" s="41">
        <v>1794</v>
      </c>
      <c r="W80" s="41">
        <v>1832</v>
      </c>
      <c r="X80" s="41">
        <v>1898</v>
      </c>
      <c r="Y80" s="41">
        <v>1983</v>
      </c>
      <c r="Z80" s="41">
        <v>2085</v>
      </c>
      <c r="AA80" s="41">
        <v>2192</v>
      </c>
      <c r="AB80" s="41">
        <v>2287</v>
      </c>
      <c r="AC80" s="41">
        <v>2377</v>
      </c>
      <c r="AD80" s="41">
        <v>2451</v>
      </c>
      <c r="AE80" s="41">
        <v>2517</v>
      </c>
      <c r="AF80" s="41">
        <v>2566</v>
      </c>
      <c r="AG80" s="41">
        <v>2603</v>
      </c>
      <c r="AH80" s="41">
        <v>2632</v>
      </c>
      <c r="AI80" s="41">
        <v>2651</v>
      </c>
      <c r="AJ80" s="41">
        <v>2664</v>
      </c>
      <c r="AK80" s="41">
        <v>2648</v>
      </c>
      <c r="AL80" s="41">
        <v>2627</v>
      </c>
      <c r="AM80" s="41">
        <v>2604</v>
      </c>
      <c r="AN80" s="41">
        <v>2577</v>
      </c>
      <c r="AO80" s="41">
        <v>2549</v>
      </c>
      <c r="AP80" s="41">
        <v>2523</v>
      </c>
      <c r="AQ80" s="41">
        <v>2493</v>
      </c>
      <c r="AR80" s="41">
        <v>2468</v>
      </c>
      <c r="AS80" s="41">
        <v>2431</v>
      </c>
      <c r="AT80" s="41">
        <v>2391</v>
      </c>
      <c r="AU80" s="41">
        <v>2360</v>
      </c>
      <c r="AV80" s="41">
        <v>2327</v>
      </c>
      <c r="AW80" s="41">
        <v>2298</v>
      </c>
      <c r="AX80" s="41">
        <v>2249</v>
      </c>
      <c r="AY80" s="41">
        <v>2210</v>
      </c>
      <c r="AZ80" s="41">
        <v>2177</v>
      </c>
    </row>
    <row r="81" spans="1:52" x14ac:dyDescent="0.25">
      <c r="A81" s="57" t="s">
        <v>96</v>
      </c>
      <c r="B81" s="41">
        <v>14605</v>
      </c>
      <c r="C81" s="41">
        <v>13822</v>
      </c>
      <c r="D81" s="41">
        <v>13094</v>
      </c>
      <c r="E81" s="41">
        <v>11242</v>
      </c>
      <c r="F81" s="41">
        <v>10158</v>
      </c>
      <c r="G81" s="41">
        <v>9073</v>
      </c>
      <c r="H81" s="41">
        <v>8454</v>
      </c>
      <c r="I81" s="41">
        <v>7523</v>
      </c>
      <c r="J81" s="41">
        <v>6926</v>
      </c>
      <c r="K81" s="41">
        <v>6185</v>
      </c>
      <c r="L81" s="41">
        <v>5664</v>
      </c>
      <c r="M81" s="41">
        <v>5248</v>
      </c>
      <c r="N81" s="41">
        <v>4881</v>
      </c>
      <c r="O81" s="41">
        <v>5320</v>
      </c>
      <c r="P81" s="41">
        <v>4517</v>
      </c>
      <c r="Q81" s="41">
        <v>4259</v>
      </c>
      <c r="R81" s="41">
        <v>4142</v>
      </c>
      <c r="S81" s="41">
        <v>4082</v>
      </c>
      <c r="T81" s="41">
        <v>3759</v>
      </c>
      <c r="U81" s="41">
        <v>3647</v>
      </c>
      <c r="V81" s="41">
        <v>3673</v>
      </c>
      <c r="W81" s="41">
        <v>3776</v>
      </c>
      <c r="X81" s="41">
        <v>3940</v>
      </c>
      <c r="Y81" s="41">
        <v>4141</v>
      </c>
      <c r="Z81" s="41">
        <v>4344</v>
      </c>
      <c r="AA81" s="41">
        <v>4532</v>
      </c>
      <c r="AB81" s="41">
        <v>4690</v>
      </c>
      <c r="AC81" s="41">
        <v>4818</v>
      </c>
      <c r="AD81" s="41">
        <v>4919</v>
      </c>
      <c r="AE81" s="41">
        <v>5004</v>
      </c>
      <c r="AF81" s="41">
        <v>5064</v>
      </c>
      <c r="AG81" s="41">
        <v>5087</v>
      </c>
      <c r="AH81" s="41">
        <v>5089</v>
      </c>
      <c r="AI81" s="41">
        <v>5068</v>
      </c>
      <c r="AJ81" s="41">
        <v>5017</v>
      </c>
      <c r="AK81" s="41">
        <v>4935</v>
      </c>
      <c r="AL81" s="41">
        <v>4861</v>
      </c>
      <c r="AM81" s="41">
        <v>4772</v>
      </c>
      <c r="AN81" s="41">
        <v>4684</v>
      </c>
      <c r="AO81" s="41">
        <v>4597</v>
      </c>
      <c r="AP81" s="41">
        <v>4505</v>
      </c>
      <c r="AQ81" s="41">
        <v>4412</v>
      </c>
      <c r="AR81" s="41">
        <v>4324</v>
      </c>
      <c r="AS81" s="41">
        <v>4233</v>
      </c>
      <c r="AT81" s="41">
        <v>4125</v>
      </c>
      <c r="AU81" s="41">
        <v>4040</v>
      </c>
      <c r="AV81" s="41">
        <v>3957</v>
      </c>
      <c r="AW81" s="41">
        <v>3868</v>
      </c>
      <c r="AX81" s="41">
        <v>3744</v>
      </c>
      <c r="AY81" s="41">
        <v>3635</v>
      </c>
      <c r="AZ81" s="41">
        <v>3534</v>
      </c>
    </row>
    <row r="82" spans="1:52" x14ac:dyDescent="0.25">
      <c r="A82" s="57" t="s">
        <v>107</v>
      </c>
      <c r="B82" s="41">
        <v>3430</v>
      </c>
      <c r="C82" s="41">
        <v>5453</v>
      </c>
      <c r="D82" s="41">
        <v>5514</v>
      </c>
      <c r="E82" s="41">
        <v>7848</v>
      </c>
      <c r="F82" s="41">
        <v>8498</v>
      </c>
      <c r="G82" s="41">
        <v>9526</v>
      </c>
      <c r="H82" s="41">
        <v>11770</v>
      </c>
      <c r="I82" s="41">
        <v>13446</v>
      </c>
      <c r="J82" s="41">
        <v>15119</v>
      </c>
      <c r="K82" s="41">
        <v>16318</v>
      </c>
      <c r="L82" s="41">
        <v>17209</v>
      </c>
      <c r="M82" s="41">
        <v>19523</v>
      </c>
      <c r="N82" s="41">
        <v>20930</v>
      </c>
      <c r="O82" s="41">
        <v>22803</v>
      </c>
      <c r="P82" s="41">
        <v>25598</v>
      </c>
      <c r="Q82" s="41">
        <v>34907</v>
      </c>
      <c r="R82" s="41">
        <v>36929</v>
      </c>
      <c r="S82" s="41">
        <v>39480</v>
      </c>
      <c r="T82" s="41">
        <v>42254</v>
      </c>
      <c r="U82" s="41">
        <v>45184</v>
      </c>
      <c r="V82" s="41">
        <v>48169</v>
      </c>
      <c r="W82" s="41">
        <v>51231</v>
      </c>
      <c r="X82" s="41">
        <v>54282</v>
      </c>
      <c r="Y82" s="41">
        <v>57487</v>
      </c>
      <c r="Z82" s="41">
        <v>60734</v>
      </c>
      <c r="AA82" s="41">
        <v>63966</v>
      </c>
      <c r="AB82" s="41">
        <v>67084</v>
      </c>
      <c r="AC82" s="41">
        <v>70113</v>
      </c>
      <c r="AD82" s="41">
        <v>73079</v>
      </c>
      <c r="AE82" s="41">
        <v>76030</v>
      </c>
      <c r="AF82" s="41">
        <v>78966</v>
      </c>
      <c r="AG82" s="41">
        <v>81853</v>
      </c>
      <c r="AH82" s="41">
        <v>84673</v>
      </c>
      <c r="AI82" s="41">
        <v>87418</v>
      </c>
      <c r="AJ82" s="41">
        <v>90213</v>
      </c>
      <c r="AK82" s="41">
        <v>92797</v>
      </c>
      <c r="AL82" s="41">
        <v>95184</v>
      </c>
      <c r="AM82" s="41">
        <v>97351</v>
      </c>
      <c r="AN82" s="41">
        <v>99279</v>
      </c>
      <c r="AO82" s="41">
        <v>100940</v>
      </c>
      <c r="AP82" s="41">
        <v>102465</v>
      </c>
      <c r="AQ82" s="41">
        <v>103700</v>
      </c>
      <c r="AR82" s="41">
        <v>104663</v>
      </c>
      <c r="AS82" s="41">
        <v>105338</v>
      </c>
      <c r="AT82" s="41">
        <v>105798</v>
      </c>
      <c r="AU82" s="41">
        <v>106017</v>
      </c>
      <c r="AV82" s="41">
        <v>105995</v>
      </c>
      <c r="AW82" s="41">
        <v>105754</v>
      </c>
      <c r="AX82" s="41">
        <v>105325</v>
      </c>
      <c r="AY82" s="41">
        <v>104700</v>
      </c>
      <c r="AZ82" s="41">
        <v>103905</v>
      </c>
    </row>
    <row r="83" spans="1:52" x14ac:dyDescent="0.25">
      <c r="A83" s="57" t="s">
        <v>97</v>
      </c>
      <c r="B83" s="41">
        <v>642963</v>
      </c>
      <c r="C83" s="41">
        <v>649691</v>
      </c>
      <c r="D83" s="41">
        <v>644832</v>
      </c>
      <c r="E83" s="41">
        <v>649240</v>
      </c>
      <c r="F83" s="41">
        <v>652562</v>
      </c>
      <c r="G83" s="41">
        <v>644096</v>
      </c>
      <c r="H83" s="41">
        <v>644828</v>
      </c>
      <c r="I83" s="41">
        <v>645585</v>
      </c>
      <c r="J83" s="41">
        <v>653488</v>
      </c>
      <c r="K83" s="41">
        <v>651693</v>
      </c>
      <c r="L83" s="41">
        <v>648171</v>
      </c>
      <c r="M83" s="41">
        <v>647470</v>
      </c>
      <c r="N83" s="41">
        <v>641729</v>
      </c>
      <c r="O83" s="41">
        <v>643303</v>
      </c>
      <c r="P83" s="41">
        <v>651602</v>
      </c>
      <c r="Q83" s="41">
        <v>664879</v>
      </c>
      <c r="R83" s="41">
        <v>675291</v>
      </c>
      <c r="S83" s="41">
        <v>693692</v>
      </c>
      <c r="T83" s="41">
        <v>709490</v>
      </c>
      <c r="U83" s="41">
        <v>722002</v>
      </c>
      <c r="V83" s="41">
        <v>731668</v>
      </c>
      <c r="W83" s="41">
        <v>739026</v>
      </c>
      <c r="X83" s="41">
        <v>743234</v>
      </c>
      <c r="Y83" s="41">
        <v>746561</v>
      </c>
      <c r="Z83" s="41">
        <v>748713</v>
      </c>
      <c r="AA83" s="41">
        <v>749830</v>
      </c>
      <c r="AB83" s="41">
        <v>749205</v>
      </c>
      <c r="AC83" s="41">
        <v>747234</v>
      </c>
      <c r="AD83" s="41">
        <v>744744</v>
      </c>
      <c r="AE83" s="41">
        <v>741322</v>
      </c>
      <c r="AF83" s="41">
        <v>736774</v>
      </c>
      <c r="AG83" s="41">
        <v>730728</v>
      </c>
      <c r="AH83" s="41">
        <v>723300</v>
      </c>
      <c r="AI83" s="41">
        <v>715103</v>
      </c>
      <c r="AJ83" s="41">
        <v>707072</v>
      </c>
      <c r="AK83" s="41">
        <v>698352</v>
      </c>
      <c r="AL83" s="41">
        <v>689074</v>
      </c>
      <c r="AM83" s="41">
        <v>679427</v>
      </c>
      <c r="AN83" s="41">
        <v>669311</v>
      </c>
      <c r="AO83" s="41">
        <v>658775</v>
      </c>
      <c r="AP83" s="41">
        <v>648300</v>
      </c>
      <c r="AQ83" s="41">
        <v>637280</v>
      </c>
      <c r="AR83" s="41">
        <v>625685</v>
      </c>
      <c r="AS83" s="41">
        <v>613597</v>
      </c>
      <c r="AT83" s="41">
        <v>601224</v>
      </c>
      <c r="AU83" s="41">
        <v>588477</v>
      </c>
      <c r="AV83" s="41">
        <v>575591</v>
      </c>
      <c r="AW83" s="41">
        <v>562600</v>
      </c>
      <c r="AX83" s="41">
        <v>549808</v>
      </c>
      <c r="AY83" s="41">
        <v>536870</v>
      </c>
      <c r="AZ83" s="41">
        <v>524052</v>
      </c>
    </row>
    <row r="84" spans="1:52" x14ac:dyDescent="0.25">
      <c r="A84" s="57" t="s">
        <v>98</v>
      </c>
      <c r="B84" s="41">
        <v>0</v>
      </c>
      <c r="C84" s="41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1</v>
      </c>
      <c r="AB84" s="41">
        <v>5</v>
      </c>
      <c r="AC84" s="41">
        <v>11</v>
      </c>
      <c r="AD84" s="41">
        <v>17</v>
      </c>
      <c r="AE84" s="41">
        <v>25</v>
      </c>
      <c r="AF84" s="41">
        <v>39</v>
      </c>
      <c r="AG84" s="41">
        <v>58</v>
      </c>
      <c r="AH84" s="41">
        <v>88</v>
      </c>
      <c r="AI84" s="41">
        <v>126</v>
      </c>
      <c r="AJ84" s="41">
        <v>178</v>
      </c>
      <c r="AK84" s="41">
        <v>242</v>
      </c>
      <c r="AL84" s="41">
        <v>332</v>
      </c>
      <c r="AM84" s="41">
        <v>451</v>
      </c>
      <c r="AN84" s="41">
        <v>606</v>
      </c>
      <c r="AO84" s="41">
        <v>806</v>
      </c>
      <c r="AP84" s="41">
        <v>1049</v>
      </c>
      <c r="AQ84" s="41">
        <v>1346</v>
      </c>
      <c r="AR84" s="41">
        <v>1725</v>
      </c>
      <c r="AS84" s="41">
        <v>2213</v>
      </c>
      <c r="AT84" s="41">
        <v>2816</v>
      </c>
      <c r="AU84" s="41">
        <v>3579</v>
      </c>
      <c r="AV84" s="41">
        <v>4495</v>
      </c>
      <c r="AW84" s="41">
        <v>5623</v>
      </c>
      <c r="AX84" s="41">
        <v>6983</v>
      </c>
      <c r="AY84" s="41">
        <v>8647</v>
      </c>
      <c r="AZ84" s="41">
        <v>10609</v>
      </c>
    </row>
    <row r="85" spans="1:52" x14ac:dyDescent="0.25">
      <c r="A85" s="57" t="s">
        <v>112</v>
      </c>
      <c r="B85" s="41">
        <v>0</v>
      </c>
      <c r="C85" s="41">
        <v>0</v>
      </c>
      <c r="D85" s="41">
        <v>0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3</v>
      </c>
      <c r="Z85" s="41">
        <v>9</v>
      </c>
      <c r="AA85" s="41">
        <v>15</v>
      </c>
      <c r="AB85" s="41">
        <v>24</v>
      </c>
      <c r="AC85" s="41">
        <v>42</v>
      </c>
      <c r="AD85" s="41">
        <v>69</v>
      </c>
      <c r="AE85" s="41">
        <v>107</v>
      </c>
      <c r="AF85" s="41">
        <v>162</v>
      </c>
      <c r="AG85" s="41">
        <v>240</v>
      </c>
      <c r="AH85" s="41">
        <v>350</v>
      </c>
      <c r="AI85" s="41">
        <v>501</v>
      </c>
      <c r="AJ85" s="41">
        <v>706</v>
      </c>
      <c r="AK85" s="41">
        <v>981</v>
      </c>
      <c r="AL85" s="41">
        <v>1320</v>
      </c>
      <c r="AM85" s="41">
        <v>1738</v>
      </c>
      <c r="AN85" s="41">
        <v>2258</v>
      </c>
      <c r="AO85" s="41">
        <v>2876</v>
      </c>
      <c r="AP85" s="41">
        <v>3591</v>
      </c>
      <c r="AQ85" s="41">
        <v>4366</v>
      </c>
      <c r="AR85" s="41">
        <v>5187</v>
      </c>
      <c r="AS85" s="41">
        <v>6041</v>
      </c>
      <c r="AT85" s="41">
        <v>6897</v>
      </c>
      <c r="AU85" s="41">
        <v>7759</v>
      </c>
      <c r="AV85" s="41">
        <v>8555</v>
      </c>
      <c r="AW85" s="41">
        <v>9271</v>
      </c>
      <c r="AX85" s="41">
        <v>9882</v>
      </c>
      <c r="AY85" s="41">
        <v>10386</v>
      </c>
      <c r="AZ85" s="41">
        <v>10780</v>
      </c>
    </row>
    <row r="86" spans="1:52" hidden="1" x14ac:dyDescent="0.25">
      <c r="A86" s="5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hidden="1" x14ac:dyDescent="0.25">
      <c r="A87" s="57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</row>
    <row r="88" spans="1:52" hidden="1" x14ac:dyDescent="0.25">
      <c r="A88" s="57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</row>
    <row r="89" spans="1:52" hidden="1" x14ac:dyDescent="0.25">
      <c r="A89" s="57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</row>
    <row r="90" spans="1:52" hidden="1" x14ac:dyDescent="0.25">
      <c r="A90" s="57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</row>
    <row r="91" spans="1:52" hidden="1" x14ac:dyDescent="0.25">
      <c r="A91" s="57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</row>
    <row r="92" spans="1:52" hidden="1" x14ac:dyDescent="0.25">
      <c r="A92" s="57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spans="1:52" x14ac:dyDescent="0.25">
      <c r="A93" s="55" t="s">
        <v>99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297</v>
      </c>
      <c r="S93" s="56">
        <v>712</v>
      </c>
      <c r="T93" s="56">
        <v>1174</v>
      </c>
      <c r="U93" s="56">
        <v>1677</v>
      </c>
      <c r="V93" s="56">
        <v>2209</v>
      </c>
      <c r="W93" s="56">
        <v>2766</v>
      </c>
      <c r="X93" s="56">
        <v>3335</v>
      </c>
      <c r="Y93" s="56">
        <v>3928</v>
      </c>
      <c r="Z93" s="56">
        <v>4525</v>
      </c>
      <c r="AA93" s="56">
        <v>5105</v>
      </c>
      <c r="AB93" s="56">
        <v>5661</v>
      </c>
      <c r="AC93" s="56">
        <v>6198</v>
      </c>
      <c r="AD93" s="56">
        <v>6696</v>
      </c>
      <c r="AE93" s="56">
        <v>7183</v>
      </c>
      <c r="AF93" s="56">
        <v>7655</v>
      </c>
      <c r="AG93" s="56">
        <v>8102</v>
      </c>
      <c r="AH93" s="56">
        <v>8550</v>
      </c>
      <c r="AI93" s="56">
        <v>8974</v>
      </c>
      <c r="AJ93" s="56">
        <v>9382</v>
      </c>
      <c r="AK93" s="56">
        <v>9724</v>
      </c>
      <c r="AL93" s="56">
        <v>10062</v>
      </c>
      <c r="AM93" s="56">
        <v>10381</v>
      </c>
      <c r="AN93" s="56">
        <v>10681</v>
      </c>
      <c r="AO93" s="56">
        <v>10978</v>
      </c>
      <c r="AP93" s="56">
        <v>11271</v>
      </c>
      <c r="AQ93" s="56">
        <v>11544</v>
      </c>
      <c r="AR93" s="56">
        <v>11816</v>
      </c>
      <c r="AS93" s="56">
        <v>12082</v>
      </c>
      <c r="AT93" s="56">
        <v>12316</v>
      </c>
      <c r="AU93" s="56">
        <v>12570</v>
      </c>
      <c r="AV93" s="56">
        <v>12802</v>
      </c>
      <c r="AW93" s="56">
        <v>13049</v>
      </c>
      <c r="AX93" s="56">
        <v>13229</v>
      </c>
      <c r="AY93" s="56">
        <v>13441</v>
      </c>
      <c r="AZ93" s="56">
        <v>13647</v>
      </c>
    </row>
    <row r="94" spans="1:52" x14ac:dyDescent="0.25">
      <c r="A94" s="57" t="s">
        <v>106</v>
      </c>
      <c r="B94" s="41">
        <v>0</v>
      </c>
      <c r="C94" s="41">
        <v>0</v>
      </c>
      <c r="D94" s="41">
        <v>0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  <c r="P94" s="41">
        <v>0</v>
      </c>
      <c r="Q94" s="41">
        <v>0</v>
      </c>
      <c r="R94" s="41">
        <v>0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41"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0</v>
      </c>
      <c r="AI94" s="41">
        <v>0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41">
        <v>0</v>
      </c>
      <c r="AP94" s="41">
        <v>0</v>
      </c>
      <c r="AQ94" s="41">
        <v>0</v>
      </c>
      <c r="AR94" s="41">
        <v>0</v>
      </c>
      <c r="AS94" s="41">
        <v>0</v>
      </c>
      <c r="AT94" s="41">
        <v>0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41">
        <v>0</v>
      </c>
    </row>
    <row r="95" spans="1:52" x14ac:dyDescent="0.25">
      <c r="A95" s="57" t="s">
        <v>96</v>
      </c>
      <c r="B95" s="41">
        <v>0</v>
      </c>
      <c r="C95" s="41">
        <v>0</v>
      </c>
      <c r="D95" s="41">
        <v>0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41">
        <v>211</v>
      </c>
      <c r="S95" s="41">
        <v>511</v>
      </c>
      <c r="T95" s="41">
        <v>846</v>
      </c>
      <c r="U95" s="41">
        <v>1211</v>
      </c>
      <c r="V95" s="41">
        <v>1595</v>
      </c>
      <c r="W95" s="41">
        <v>1996</v>
      </c>
      <c r="X95" s="41">
        <v>2404</v>
      </c>
      <c r="Y95" s="41">
        <v>2827</v>
      </c>
      <c r="Z95" s="41">
        <v>3254</v>
      </c>
      <c r="AA95" s="41">
        <v>3666</v>
      </c>
      <c r="AB95" s="41">
        <v>4057</v>
      </c>
      <c r="AC95" s="41">
        <v>4432</v>
      </c>
      <c r="AD95" s="41">
        <v>4791</v>
      </c>
      <c r="AE95" s="41">
        <v>5136</v>
      </c>
      <c r="AF95" s="41">
        <v>5476</v>
      </c>
      <c r="AG95" s="41">
        <v>5801</v>
      </c>
      <c r="AH95" s="41">
        <v>6116</v>
      </c>
      <c r="AI95" s="41">
        <v>6416</v>
      </c>
      <c r="AJ95" s="41">
        <v>6710</v>
      </c>
      <c r="AK95" s="41">
        <v>6966</v>
      </c>
      <c r="AL95" s="41">
        <v>7217</v>
      </c>
      <c r="AM95" s="41">
        <v>7461</v>
      </c>
      <c r="AN95" s="41">
        <v>7694</v>
      </c>
      <c r="AO95" s="41">
        <v>7918</v>
      </c>
      <c r="AP95" s="41">
        <v>8138</v>
      </c>
      <c r="AQ95" s="41">
        <v>8346</v>
      </c>
      <c r="AR95" s="41">
        <v>8544</v>
      </c>
      <c r="AS95" s="41">
        <v>8741</v>
      </c>
      <c r="AT95" s="41">
        <v>8916</v>
      </c>
      <c r="AU95" s="41">
        <v>9100</v>
      </c>
      <c r="AV95" s="41">
        <v>9267</v>
      </c>
      <c r="AW95" s="41">
        <v>9447</v>
      </c>
      <c r="AX95" s="41">
        <v>9590</v>
      </c>
      <c r="AY95" s="41">
        <v>9748</v>
      </c>
      <c r="AZ95" s="41">
        <v>9901</v>
      </c>
    </row>
    <row r="96" spans="1:52" x14ac:dyDescent="0.25">
      <c r="A96" s="57" t="s">
        <v>107</v>
      </c>
      <c r="B96" s="41">
        <v>0</v>
      </c>
      <c r="C96" s="41">
        <v>0</v>
      </c>
      <c r="D96" s="41">
        <v>0</v>
      </c>
      <c r="E96" s="41">
        <v>0</v>
      </c>
      <c r="F96" s="41">
        <v>0</v>
      </c>
      <c r="G96" s="41">
        <v>0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v>0</v>
      </c>
      <c r="AK96" s="41">
        <v>0</v>
      </c>
      <c r="AL96" s="41">
        <v>0</v>
      </c>
      <c r="AM96" s="41">
        <v>0</v>
      </c>
      <c r="AN96" s="41">
        <v>0</v>
      </c>
      <c r="AO96" s="41">
        <v>0</v>
      </c>
      <c r="AP96" s="41">
        <v>0</v>
      </c>
      <c r="AQ96" s="41">
        <v>0</v>
      </c>
      <c r="AR96" s="41">
        <v>0</v>
      </c>
      <c r="AS96" s="41">
        <v>0</v>
      </c>
      <c r="AT96" s="41">
        <v>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41">
        <v>0</v>
      </c>
    </row>
    <row r="97" spans="1:52" x14ac:dyDescent="0.25">
      <c r="A97" s="57" t="s">
        <v>97</v>
      </c>
      <c r="B97" s="41">
        <v>0</v>
      </c>
      <c r="C97" s="41">
        <v>0</v>
      </c>
      <c r="D97" s="41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41">
        <v>86</v>
      </c>
      <c r="S97" s="41">
        <v>201</v>
      </c>
      <c r="T97" s="41">
        <v>328</v>
      </c>
      <c r="U97" s="41">
        <v>466</v>
      </c>
      <c r="V97" s="41">
        <v>614</v>
      </c>
      <c r="W97" s="41">
        <v>770</v>
      </c>
      <c r="X97" s="41">
        <v>931</v>
      </c>
      <c r="Y97" s="41">
        <v>1101</v>
      </c>
      <c r="Z97" s="41">
        <v>1271</v>
      </c>
      <c r="AA97" s="41">
        <v>1439</v>
      </c>
      <c r="AB97" s="41">
        <v>1604</v>
      </c>
      <c r="AC97" s="41">
        <v>1766</v>
      </c>
      <c r="AD97" s="41">
        <v>1905</v>
      </c>
      <c r="AE97" s="41">
        <v>2047</v>
      </c>
      <c r="AF97" s="41">
        <v>2179</v>
      </c>
      <c r="AG97" s="41">
        <v>2301</v>
      </c>
      <c r="AH97" s="41">
        <v>2434</v>
      </c>
      <c r="AI97" s="41">
        <v>2558</v>
      </c>
      <c r="AJ97" s="41">
        <v>2672</v>
      </c>
      <c r="AK97" s="41">
        <v>2758</v>
      </c>
      <c r="AL97" s="41">
        <v>2845</v>
      </c>
      <c r="AM97" s="41">
        <v>2920</v>
      </c>
      <c r="AN97" s="41">
        <v>2987</v>
      </c>
      <c r="AO97" s="41">
        <v>3060</v>
      </c>
      <c r="AP97" s="41">
        <v>3133</v>
      </c>
      <c r="AQ97" s="41">
        <v>3198</v>
      </c>
      <c r="AR97" s="41">
        <v>3272</v>
      </c>
      <c r="AS97" s="41">
        <v>3341</v>
      </c>
      <c r="AT97" s="41">
        <v>3400</v>
      </c>
      <c r="AU97" s="41">
        <v>3470</v>
      </c>
      <c r="AV97" s="41">
        <v>3535</v>
      </c>
      <c r="AW97" s="41">
        <v>3602</v>
      </c>
      <c r="AX97" s="41">
        <v>3639</v>
      </c>
      <c r="AY97" s="41">
        <v>3693</v>
      </c>
      <c r="AZ97" s="41">
        <v>3746</v>
      </c>
    </row>
    <row r="98" spans="1:52" x14ac:dyDescent="0.25">
      <c r="A98" s="57" t="s">
        <v>98</v>
      </c>
      <c r="B98" s="41">
        <v>0</v>
      </c>
      <c r="C98" s="41">
        <v>0</v>
      </c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41">
        <v>0</v>
      </c>
      <c r="AP98" s="41">
        <v>0</v>
      </c>
      <c r="AQ98" s="41">
        <v>0</v>
      </c>
      <c r="AR98" s="41">
        <v>0</v>
      </c>
      <c r="AS98" s="41">
        <v>0</v>
      </c>
      <c r="AT98" s="41">
        <v>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41">
        <v>0</v>
      </c>
    </row>
    <row r="99" spans="1:52" x14ac:dyDescent="0.25">
      <c r="A99" s="57" t="s">
        <v>112</v>
      </c>
      <c r="B99" s="41">
        <v>0</v>
      </c>
      <c r="C99" s="41">
        <v>0</v>
      </c>
      <c r="D99" s="41">
        <v>0</v>
      </c>
      <c r="E99" s="41">
        <v>0</v>
      </c>
      <c r="F99" s="41">
        <v>0</v>
      </c>
      <c r="G99" s="41">
        <v>0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41">
        <v>0</v>
      </c>
      <c r="R99" s="41">
        <v>0</v>
      </c>
      <c r="S99" s="41">
        <v>0</v>
      </c>
      <c r="T99" s="41">
        <v>0</v>
      </c>
      <c r="U99" s="41">
        <v>0</v>
      </c>
      <c r="V99" s="41">
        <v>0</v>
      </c>
      <c r="W99" s="41">
        <v>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41">
        <v>0</v>
      </c>
      <c r="AD99" s="41">
        <v>0</v>
      </c>
      <c r="AE99" s="41">
        <v>0</v>
      </c>
      <c r="AF99" s="41">
        <v>0</v>
      </c>
      <c r="AG99" s="41">
        <v>0</v>
      </c>
      <c r="AH99" s="41">
        <v>0</v>
      </c>
      <c r="AI99" s="41">
        <v>0</v>
      </c>
      <c r="AJ99" s="41">
        <v>0</v>
      </c>
      <c r="AK99" s="41">
        <v>0</v>
      </c>
      <c r="AL99" s="41">
        <v>0</v>
      </c>
      <c r="AM99" s="41">
        <v>0</v>
      </c>
      <c r="AN99" s="41">
        <v>0</v>
      </c>
      <c r="AO99" s="41">
        <v>0</v>
      </c>
      <c r="AP99" s="41">
        <v>0</v>
      </c>
      <c r="AQ99" s="41">
        <v>0</v>
      </c>
      <c r="AR99" s="41">
        <v>0</v>
      </c>
      <c r="AS99" s="41">
        <v>0</v>
      </c>
      <c r="AT99" s="41">
        <v>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41">
        <v>0</v>
      </c>
    </row>
    <row r="100" spans="1:52" x14ac:dyDescent="0.25">
      <c r="A100" s="55" t="s">
        <v>100</v>
      </c>
      <c r="B100" s="56">
        <v>1724</v>
      </c>
      <c r="C100" s="56">
        <v>1782</v>
      </c>
      <c r="D100" s="56">
        <v>1814</v>
      </c>
      <c r="E100" s="56">
        <v>1766</v>
      </c>
      <c r="F100" s="56">
        <v>1773</v>
      </c>
      <c r="G100" s="56">
        <v>2171</v>
      </c>
      <c r="H100" s="56">
        <v>2128</v>
      </c>
      <c r="I100" s="56">
        <v>2109</v>
      </c>
      <c r="J100" s="56">
        <v>2153</v>
      </c>
      <c r="K100" s="56">
        <v>2205</v>
      </c>
      <c r="L100" s="56">
        <v>2551</v>
      </c>
      <c r="M100" s="56">
        <v>2662</v>
      </c>
      <c r="N100" s="56">
        <v>2655</v>
      </c>
      <c r="O100" s="56">
        <v>3778</v>
      </c>
      <c r="P100" s="56">
        <v>3721</v>
      </c>
      <c r="Q100" s="56">
        <v>4118</v>
      </c>
      <c r="R100" s="56">
        <v>4675</v>
      </c>
      <c r="S100" s="56">
        <v>5742</v>
      </c>
      <c r="T100" s="56">
        <v>7139</v>
      </c>
      <c r="U100" s="56">
        <v>8785</v>
      </c>
      <c r="V100" s="56">
        <v>10629</v>
      </c>
      <c r="W100" s="56">
        <v>12983</v>
      </c>
      <c r="X100" s="56">
        <v>15864</v>
      </c>
      <c r="Y100" s="56">
        <v>19289</v>
      </c>
      <c r="Z100" s="56">
        <v>23258</v>
      </c>
      <c r="AA100" s="56">
        <v>27751</v>
      </c>
      <c r="AB100" s="56">
        <v>32733</v>
      </c>
      <c r="AC100" s="56">
        <v>38235</v>
      </c>
      <c r="AD100" s="56">
        <v>44297</v>
      </c>
      <c r="AE100" s="56">
        <v>50957</v>
      </c>
      <c r="AF100" s="56">
        <v>58185</v>
      </c>
      <c r="AG100" s="56">
        <v>65945</v>
      </c>
      <c r="AH100" s="56">
        <v>74189</v>
      </c>
      <c r="AI100" s="56">
        <v>82804</v>
      </c>
      <c r="AJ100" s="56">
        <v>91787</v>
      </c>
      <c r="AK100" s="56">
        <v>100903</v>
      </c>
      <c r="AL100" s="56">
        <v>110092</v>
      </c>
      <c r="AM100" s="56">
        <v>119483</v>
      </c>
      <c r="AN100" s="56">
        <v>128948</v>
      </c>
      <c r="AO100" s="56">
        <v>138588</v>
      </c>
      <c r="AP100" s="56">
        <v>148513</v>
      </c>
      <c r="AQ100" s="56">
        <v>158762</v>
      </c>
      <c r="AR100" s="56">
        <v>169309</v>
      </c>
      <c r="AS100" s="56">
        <v>180167</v>
      </c>
      <c r="AT100" s="56">
        <v>191241</v>
      </c>
      <c r="AU100" s="56">
        <v>202669</v>
      </c>
      <c r="AV100" s="56">
        <v>214272</v>
      </c>
      <c r="AW100" s="56">
        <v>226213</v>
      </c>
      <c r="AX100" s="56">
        <v>238216</v>
      </c>
      <c r="AY100" s="56">
        <v>250469</v>
      </c>
      <c r="AZ100" s="56">
        <v>262749</v>
      </c>
    </row>
    <row r="101" spans="1:52" x14ac:dyDescent="0.25">
      <c r="A101" s="57" t="s">
        <v>101</v>
      </c>
      <c r="B101" s="41">
        <v>1724</v>
      </c>
      <c r="C101" s="41">
        <v>1782</v>
      </c>
      <c r="D101" s="41">
        <v>1814</v>
      </c>
      <c r="E101" s="41">
        <v>1766</v>
      </c>
      <c r="F101" s="41">
        <v>1773</v>
      </c>
      <c r="G101" s="41">
        <v>2171</v>
      </c>
      <c r="H101" s="41">
        <v>2128</v>
      </c>
      <c r="I101" s="41">
        <v>2109</v>
      </c>
      <c r="J101" s="41">
        <v>2153</v>
      </c>
      <c r="K101" s="41">
        <v>2205</v>
      </c>
      <c r="L101" s="41">
        <v>2551</v>
      </c>
      <c r="M101" s="41">
        <v>2662</v>
      </c>
      <c r="N101" s="41">
        <v>2655</v>
      </c>
      <c r="O101" s="41">
        <v>3778</v>
      </c>
      <c r="P101" s="41">
        <v>3721</v>
      </c>
      <c r="Q101" s="41">
        <v>4118</v>
      </c>
      <c r="R101" s="41">
        <v>4675</v>
      </c>
      <c r="S101" s="41">
        <v>5742</v>
      </c>
      <c r="T101" s="41">
        <v>7139</v>
      </c>
      <c r="U101" s="41">
        <v>8785</v>
      </c>
      <c r="V101" s="41">
        <v>10629</v>
      </c>
      <c r="W101" s="41">
        <v>12983</v>
      </c>
      <c r="X101" s="41">
        <v>15864</v>
      </c>
      <c r="Y101" s="41">
        <v>19288</v>
      </c>
      <c r="Z101" s="41">
        <v>23251</v>
      </c>
      <c r="AA101" s="41">
        <v>27735</v>
      </c>
      <c r="AB101" s="41">
        <v>32701</v>
      </c>
      <c r="AC101" s="41">
        <v>38176</v>
      </c>
      <c r="AD101" s="41">
        <v>44195</v>
      </c>
      <c r="AE101" s="41">
        <v>50794</v>
      </c>
      <c r="AF101" s="41">
        <v>57933</v>
      </c>
      <c r="AG101" s="41">
        <v>65568</v>
      </c>
      <c r="AH101" s="41">
        <v>73641</v>
      </c>
      <c r="AI101" s="41">
        <v>82023</v>
      </c>
      <c r="AJ101" s="41">
        <v>90695</v>
      </c>
      <c r="AK101" s="41">
        <v>99406</v>
      </c>
      <c r="AL101" s="41">
        <v>108084</v>
      </c>
      <c r="AM101" s="41">
        <v>116823</v>
      </c>
      <c r="AN101" s="41">
        <v>125470</v>
      </c>
      <c r="AO101" s="41">
        <v>134083</v>
      </c>
      <c r="AP101" s="41">
        <v>142770</v>
      </c>
      <c r="AQ101" s="41">
        <v>151509</v>
      </c>
      <c r="AR101" s="41">
        <v>160222</v>
      </c>
      <c r="AS101" s="41">
        <v>168852</v>
      </c>
      <c r="AT101" s="41">
        <v>177308</v>
      </c>
      <c r="AU101" s="41">
        <v>185620</v>
      </c>
      <c r="AV101" s="41">
        <v>193649</v>
      </c>
      <c r="AW101" s="41">
        <v>201440</v>
      </c>
      <c r="AX101" s="41">
        <v>208778</v>
      </c>
      <c r="AY101" s="41">
        <v>215742</v>
      </c>
      <c r="AZ101" s="41">
        <v>222170</v>
      </c>
    </row>
    <row r="102" spans="1:52" x14ac:dyDescent="0.25">
      <c r="A102" s="57" t="s">
        <v>102</v>
      </c>
      <c r="B102" s="41">
        <v>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1</v>
      </c>
      <c r="AA102" s="41">
        <v>4</v>
      </c>
      <c r="AB102" s="41">
        <v>9</v>
      </c>
      <c r="AC102" s="41">
        <v>16</v>
      </c>
      <c r="AD102" s="41">
        <v>27</v>
      </c>
      <c r="AE102" s="41">
        <v>45</v>
      </c>
      <c r="AF102" s="41">
        <v>71</v>
      </c>
      <c r="AG102" s="41">
        <v>107</v>
      </c>
      <c r="AH102" s="41">
        <v>153</v>
      </c>
      <c r="AI102" s="41">
        <v>213</v>
      </c>
      <c r="AJ102" s="41">
        <v>292</v>
      </c>
      <c r="AK102" s="41">
        <v>396</v>
      </c>
      <c r="AL102" s="41">
        <v>526</v>
      </c>
      <c r="AM102" s="41">
        <v>691</v>
      </c>
      <c r="AN102" s="41">
        <v>884</v>
      </c>
      <c r="AO102" s="41">
        <v>1108</v>
      </c>
      <c r="AP102" s="41">
        <v>1374</v>
      </c>
      <c r="AQ102" s="41">
        <v>1693</v>
      </c>
      <c r="AR102" s="41">
        <v>2076</v>
      </c>
      <c r="AS102" s="41">
        <v>2521</v>
      </c>
      <c r="AT102" s="41">
        <v>3010</v>
      </c>
      <c r="AU102" s="41">
        <v>3569</v>
      </c>
      <c r="AV102" s="41">
        <v>4195</v>
      </c>
      <c r="AW102" s="41">
        <v>4917</v>
      </c>
      <c r="AX102" s="41">
        <v>5703</v>
      </c>
      <c r="AY102" s="41">
        <v>6602</v>
      </c>
      <c r="AZ102" s="41">
        <v>7575</v>
      </c>
    </row>
    <row r="103" spans="1:52" x14ac:dyDescent="0.25">
      <c r="A103" s="57" t="s">
        <v>103</v>
      </c>
      <c r="B103" s="41">
        <v>0</v>
      </c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1</v>
      </c>
      <c r="Z103" s="41">
        <v>6</v>
      </c>
      <c r="AA103" s="41">
        <v>12</v>
      </c>
      <c r="AB103" s="41">
        <v>23</v>
      </c>
      <c r="AC103" s="41">
        <v>43</v>
      </c>
      <c r="AD103" s="41">
        <v>75</v>
      </c>
      <c r="AE103" s="41">
        <v>118</v>
      </c>
      <c r="AF103" s="41">
        <v>181</v>
      </c>
      <c r="AG103" s="41">
        <v>270</v>
      </c>
      <c r="AH103" s="41">
        <v>395</v>
      </c>
      <c r="AI103" s="41">
        <v>568</v>
      </c>
      <c r="AJ103" s="41">
        <v>800</v>
      </c>
      <c r="AK103" s="41">
        <v>1101</v>
      </c>
      <c r="AL103" s="41">
        <v>1482</v>
      </c>
      <c r="AM103" s="41">
        <v>1969</v>
      </c>
      <c r="AN103" s="41">
        <v>2594</v>
      </c>
      <c r="AO103" s="41">
        <v>3397</v>
      </c>
      <c r="AP103" s="41">
        <v>4369</v>
      </c>
      <c r="AQ103" s="41">
        <v>5560</v>
      </c>
      <c r="AR103" s="41">
        <v>7011</v>
      </c>
      <c r="AS103" s="41">
        <v>8794</v>
      </c>
      <c r="AT103" s="41">
        <v>10923</v>
      </c>
      <c r="AU103" s="41">
        <v>13480</v>
      </c>
      <c r="AV103" s="41">
        <v>16428</v>
      </c>
      <c r="AW103" s="41">
        <v>19856</v>
      </c>
      <c r="AX103" s="41">
        <v>23735</v>
      </c>
      <c r="AY103" s="41">
        <v>28125</v>
      </c>
      <c r="AZ103" s="41">
        <v>33004</v>
      </c>
    </row>
    <row r="104" spans="1:52" x14ac:dyDescent="0.25">
      <c r="A104" s="57" t="s">
        <v>110</v>
      </c>
      <c r="B104" s="41">
        <v>0</v>
      </c>
      <c r="C104" s="41">
        <v>0</v>
      </c>
      <c r="D104" s="41">
        <v>0</v>
      </c>
      <c r="E104" s="41">
        <v>0</v>
      </c>
      <c r="F104" s="41">
        <v>0</v>
      </c>
      <c r="G104" s="41">
        <v>0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1">
        <v>0</v>
      </c>
      <c r="Q104" s="41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41">
        <v>0</v>
      </c>
      <c r="AD104" s="41">
        <v>0</v>
      </c>
      <c r="AE104" s="41">
        <v>0</v>
      </c>
      <c r="AF104" s="41">
        <v>0</v>
      </c>
      <c r="AG104" s="41">
        <v>0</v>
      </c>
      <c r="AH104" s="41">
        <v>0</v>
      </c>
      <c r="AI104" s="41">
        <v>0</v>
      </c>
      <c r="AJ104" s="41">
        <v>0</v>
      </c>
      <c r="AK104" s="41">
        <v>0</v>
      </c>
      <c r="AL104" s="41">
        <v>0</v>
      </c>
      <c r="AM104" s="41">
        <v>0</v>
      </c>
      <c r="AN104" s="41">
        <v>0</v>
      </c>
      <c r="AO104" s="41">
        <v>0</v>
      </c>
      <c r="AP104" s="41">
        <v>0</v>
      </c>
      <c r="AQ104" s="41">
        <v>0</v>
      </c>
      <c r="AR104" s="41">
        <v>0</v>
      </c>
      <c r="AS104" s="41">
        <v>0</v>
      </c>
      <c r="AT104" s="41">
        <v>0</v>
      </c>
      <c r="AU104" s="41">
        <v>0</v>
      </c>
      <c r="AV104" s="41">
        <v>0</v>
      </c>
      <c r="AW104" s="41">
        <v>0</v>
      </c>
      <c r="AX104" s="41">
        <v>0</v>
      </c>
      <c r="AY104" s="41">
        <v>0</v>
      </c>
      <c r="AZ104" s="41">
        <v>0</v>
      </c>
    </row>
    <row r="105" spans="1:52" x14ac:dyDescent="0.25">
      <c r="A105" s="55" t="s">
        <v>104</v>
      </c>
      <c r="B105" s="56">
        <v>0</v>
      </c>
      <c r="C105" s="56">
        <v>0</v>
      </c>
      <c r="D105" s="56">
        <v>0</v>
      </c>
      <c r="E105" s="56">
        <v>0</v>
      </c>
      <c r="F105" s="56">
        <v>0</v>
      </c>
      <c r="G105" s="56">
        <v>0</v>
      </c>
      <c r="H105" s="56">
        <v>0</v>
      </c>
      <c r="I105" s="56">
        <v>0</v>
      </c>
      <c r="J105" s="56">
        <v>0</v>
      </c>
      <c r="K105" s="56">
        <v>0</v>
      </c>
      <c r="L105" s="56">
        <v>0</v>
      </c>
      <c r="M105" s="56">
        <v>0</v>
      </c>
      <c r="N105" s="56">
        <v>0</v>
      </c>
      <c r="O105" s="56">
        <v>0</v>
      </c>
      <c r="P105" s="56">
        <v>0</v>
      </c>
      <c r="Q105" s="56">
        <v>0</v>
      </c>
      <c r="R105" s="56">
        <v>1</v>
      </c>
      <c r="S105" s="56">
        <v>4</v>
      </c>
      <c r="T105" s="56">
        <v>7</v>
      </c>
      <c r="U105" s="56">
        <v>10</v>
      </c>
      <c r="V105" s="56">
        <v>15</v>
      </c>
      <c r="W105" s="56">
        <v>15</v>
      </c>
      <c r="X105" s="56">
        <v>15</v>
      </c>
      <c r="Y105" s="56">
        <v>15</v>
      </c>
      <c r="Z105" s="56">
        <v>15</v>
      </c>
      <c r="AA105" s="56">
        <v>15</v>
      </c>
      <c r="AB105" s="56">
        <v>15</v>
      </c>
      <c r="AC105" s="56">
        <v>15</v>
      </c>
      <c r="AD105" s="56">
        <v>15</v>
      </c>
      <c r="AE105" s="56">
        <v>15</v>
      </c>
      <c r="AF105" s="56">
        <v>102</v>
      </c>
      <c r="AG105" s="56">
        <v>428</v>
      </c>
      <c r="AH105" s="56">
        <v>1046</v>
      </c>
      <c r="AI105" s="56">
        <v>2001</v>
      </c>
      <c r="AJ105" s="56">
        <v>3330</v>
      </c>
      <c r="AK105" s="56">
        <v>5034</v>
      </c>
      <c r="AL105" s="56">
        <v>7118</v>
      </c>
      <c r="AM105" s="56">
        <v>9583</v>
      </c>
      <c r="AN105" s="56">
        <v>12403</v>
      </c>
      <c r="AO105" s="56">
        <v>15566</v>
      </c>
      <c r="AP105" s="56">
        <v>19058</v>
      </c>
      <c r="AQ105" s="56">
        <v>22886</v>
      </c>
      <c r="AR105" s="56">
        <v>26977</v>
      </c>
      <c r="AS105" s="56">
        <v>31337</v>
      </c>
      <c r="AT105" s="56">
        <v>35891</v>
      </c>
      <c r="AU105" s="56">
        <v>40598</v>
      </c>
      <c r="AV105" s="56">
        <v>45409</v>
      </c>
      <c r="AW105" s="56">
        <v>50363</v>
      </c>
      <c r="AX105" s="56">
        <v>55314</v>
      </c>
      <c r="AY105" s="56">
        <v>60337</v>
      </c>
      <c r="AZ105" s="56">
        <v>65279</v>
      </c>
    </row>
    <row r="106" spans="1:52" x14ac:dyDescent="0.25">
      <c r="A106" s="57" t="s">
        <v>105</v>
      </c>
      <c r="B106" s="41">
        <v>0</v>
      </c>
      <c r="C106" s="41">
        <v>0</v>
      </c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48</v>
      </c>
      <c r="AG106" s="41">
        <v>243</v>
      </c>
      <c r="AH106" s="41">
        <v>640</v>
      </c>
      <c r="AI106" s="41">
        <v>1282</v>
      </c>
      <c r="AJ106" s="41">
        <v>2216</v>
      </c>
      <c r="AK106" s="41">
        <v>3464</v>
      </c>
      <c r="AL106" s="41">
        <v>5043</v>
      </c>
      <c r="AM106" s="41">
        <v>6966</v>
      </c>
      <c r="AN106" s="41">
        <v>9239</v>
      </c>
      <c r="AO106" s="41">
        <v>11876</v>
      </c>
      <c r="AP106" s="41">
        <v>14868</v>
      </c>
      <c r="AQ106" s="41">
        <v>18222</v>
      </c>
      <c r="AR106" s="41">
        <v>21874</v>
      </c>
      <c r="AS106" s="41">
        <v>25840</v>
      </c>
      <c r="AT106" s="41">
        <v>30058</v>
      </c>
      <c r="AU106" s="41">
        <v>34497</v>
      </c>
      <c r="AV106" s="41">
        <v>39095</v>
      </c>
      <c r="AW106" s="41">
        <v>43874</v>
      </c>
      <c r="AX106" s="41">
        <v>48718</v>
      </c>
      <c r="AY106" s="41">
        <v>53654</v>
      </c>
      <c r="AZ106" s="41">
        <v>58533</v>
      </c>
    </row>
    <row r="107" spans="1:52" x14ac:dyDescent="0.25">
      <c r="A107" s="57" t="s">
        <v>113</v>
      </c>
      <c r="B107" s="41">
        <v>0</v>
      </c>
      <c r="C107" s="41">
        <v>0</v>
      </c>
      <c r="D107" s="41">
        <v>0</v>
      </c>
      <c r="E107" s="41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1</v>
      </c>
      <c r="S107" s="41">
        <v>4</v>
      </c>
      <c r="T107" s="41">
        <v>7</v>
      </c>
      <c r="U107" s="41">
        <v>10</v>
      </c>
      <c r="V107" s="41">
        <v>15</v>
      </c>
      <c r="W107" s="41">
        <v>15</v>
      </c>
      <c r="X107" s="41">
        <v>15</v>
      </c>
      <c r="Y107" s="41">
        <v>15</v>
      </c>
      <c r="Z107" s="41">
        <v>15</v>
      </c>
      <c r="AA107" s="41">
        <v>15</v>
      </c>
      <c r="AB107" s="41">
        <v>15</v>
      </c>
      <c r="AC107" s="41">
        <v>15</v>
      </c>
      <c r="AD107" s="41">
        <v>15</v>
      </c>
      <c r="AE107" s="41">
        <v>15</v>
      </c>
      <c r="AF107" s="41">
        <v>54</v>
      </c>
      <c r="AG107" s="41">
        <v>185</v>
      </c>
      <c r="AH107" s="41">
        <v>406</v>
      </c>
      <c r="AI107" s="41">
        <v>719</v>
      </c>
      <c r="AJ107" s="41">
        <v>1114</v>
      </c>
      <c r="AK107" s="41">
        <v>1570</v>
      </c>
      <c r="AL107" s="41">
        <v>2075</v>
      </c>
      <c r="AM107" s="41">
        <v>2617</v>
      </c>
      <c r="AN107" s="41">
        <v>3164</v>
      </c>
      <c r="AO107" s="41">
        <v>3690</v>
      </c>
      <c r="AP107" s="41">
        <v>4190</v>
      </c>
      <c r="AQ107" s="41">
        <v>4664</v>
      </c>
      <c r="AR107" s="41">
        <v>5103</v>
      </c>
      <c r="AS107" s="41">
        <v>5497</v>
      </c>
      <c r="AT107" s="41">
        <v>5833</v>
      </c>
      <c r="AU107" s="41">
        <v>6101</v>
      </c>
      <c r="AV107" s="41">
        <v>6314</v>
      </c>
      <c r="AW107" s="41">
        <v>6489</v>
      </c>
      <c r="AX107" s="41">
        <v>6596</v>
      </c>
      <c r="AY107" s="41">
        <v>6683</v>
      </c>
      <c r="AZ107" s="41">
        <v>6746</v>
      </c>
    </row>
    <row r="108" spans="1:52" x14ac:dyDescent="0.25">
      <c r="A108" s="51" t="s">
        <v>87</v>
      </c>
      <c r="B108" s="52">
        <v>28201448.179047562</v>
      </c>
      <c r="C108" s="52">
        <v>29050357.880825322</v>
      </c>
      <c r="D108" s="52">
        <v>29540041.210927226</v>
      </c>
      <c r="E108" s="52">
        <v>30109832.241383344</v>
      </c>
      <c r="F108" s="52">
        <v>30826229.856754202</v>
      </c>
      <c r="G108" s="52">
        <v>31523023.338508099</v>
      </c>
      <c r="H108" s="52">
        <v>32285538.733455695</v>
      </c>
      <c r="I108" s="52">
        <v>33562870.694916643</v>
      </c>
      <c r="J108" s="52">
        <v>33888264.90327166</v>
      </c>
      <c r="K108" s="52">
        <v>33498389.55668062</v>
      </c>
      <c r="L108" s="52">
        <v>33627256.966098927</v>
      </c>
      <c r="M108" s="52">
        <v>33769849.45298817</v>
      </c>
      <c r="N108" s="52">
        <v>33437863.31172666</v>
      </c>
      <c r="O108" s="52">
        <v>33608208.470376797</v>
      </c>
      <c r="P108" s="52">
        <v>34200762.581494287</v>
      </c>
      <c r="Q108" s="52">
        <v>35084305.991468422</v>
      </c>
      <c r="R108" s="52">
        <v>35901968</v>
      </c>
      <c r="S108" s="52">
        <v>36909062</v>
      </c>
      <c r="T108" s="52">
        <v>37822806</v>
      </c>
      <c r="U108" s="52">
        <v>38603984</v>
      </c>
      <c r="V108" s="52">
        <v>39321131</v>
      </c>
      <c r="W108" s="52">
        <v>39954000</v>
      </c>
      <c r="X108" s="52">
        <v>40483047</v>
      </c>
      <c r="Y108" s="52">
        <v>40972483</v>
      </c>
      <c r="Z108" s="52">
        <v>41420160</v>
      </c>
      <c r="AA108" s="52">
        <v>41842494</v>
      </c>
      <c r="AB108" s="52">
        <v>42215659</v>
      </c>
      <c r="AC108" s="52">
        <v>42547153</v>
      </c>
      <c r="AD108" s="52">
        <v>42859605</v>
      </c>
      <c r="AE108" s="52">
        <v>43170111</v>
      </c>
      <c r="AF108" s="52">
        <v>43504501</v>
      </c>
      <c r="AG108" s="52">
        <v>43849369</v>
      </c>
      <c r="AH108" s="52">
        <v>44196287</v>
      </c>
      <c r="AI108" s="52">
        <v>44509130</v>
      </c>
      <c r="AJ108" s="52">
        <v>44830502</v>
      </c>
      <c r="AK108" s="52">
        <v>45164722</v>
      </c>
      <c r="AL108" s="52">
        <v>45514184</v>
      </c>
      <c r="AM108" s="52">
        <v>45875419</v>
      </c>
      <c r="AN108" s="52">
        <v>46248654</v>
      </c>
      <c r="AO108" s="52">
        <v>46637818</v>
      </c>
      <c r="AP108" s="52">
        <v>47040557</v>
      </c>
      <c r="AQ108" s="52">
        <v>47464910</v>
      </c>
      <c r="AR108" s="52">
        <v>47913594</v>
      </c>
      <c r="AS108" s="52">
        <v>48378699</v>
      </c>
      <c r="AT108" s="52">
        <v>48863841</v>
      </c>
      <c r="AU108" s="52">
        <v>49369762</v>
      </c>
      <c r="AV108" s="52">
        <v>49893220</v>
      </c>
      <c r="AW108" s="52">
        <v>50422091</v>
      </c>
      <c r="AX108" s="52">
        <v>50967811</v>
      </c>
      <c r="AY108" s="52">
        <v>51542414</v>
      </c>
      <c r="AZ108" s="52">
        <v>52156647</v>
      </c>
    </row>
    <row r="109" spans="1:52" x14ac:dyDescent="0.25">
      <c r="A109" s="53" t="s">
        <v>88</v>
      </c>
      <c r="B109" s="54">
        <v>22894199</v>
      </c>
      <c r="C109" s="54">
        <v>23651287</v>
      </c>
      <c r="D109" s="54">
        <v>24043841</v>
      </c>
      <c r="E109" s="54">
        <v>24574075</v>
      </c>
      <c r="F109" s="54">
        <v>25255875</v>
      </c>
      <c r="G109" s="54">
        <v>25916468</v>
      </c>
      <c r="H109" s="54">
        <v>26555673</v>
      </c>
      <c r="I109" s="54">
        <v>27819515</v>
      </c>
      <c r="J109" s="54">
        <v>28067306</v>
      </c>
      <c r="K109" s="54">
        <v>27733367</v>
      </c>
      <c r="L109" s="54">
        <v>27890843</v>
      </c>
      <c r="M109" s="54">
        <v>27995901</v>
      </c>
      <c r="N109" s="54">
        <v>27734174</v>
      </c>
      <c r="O109" s="54">
        <v>27887887</v>
      </c>
      <c r="P109" s="54">
        <v>28400895</v>
      </c>
      <c r="Q109" s="54">
        <v>29147375</v>
      </c>
      <c r="R109" s="54">
        <v>29688815</v>
      </c>
      <c r="S109" s="54">
        <v>30447295</v>
      </c>
      <c r="T109" s="54">
        <v>31170528</v>
      </c>
      <c r="U109" s="54">
        <v>31809169</v>
      </c>
      <c r="V109" s="54">
        <v>32409449</v>
      </c>
      <c r="W109" s="54">
        <v>32946552</v>
      </c>
      <c r="X109" s="54">
        <v>33398962</v>
      </c>
      <c r="Y109" s="54">
        <v>33815750</v>
      </c>
      <c r="Z109" s="54">
        <v>34194387</v>
      </c>
      <c r="AA109" s="54">
        <v>34548138</v>
      </c>
      <c r="AB109" s="54">
        <v>34854238</v>
      </c>
      <c r="AC109" s="54">
        <v>35125204</v>
      </c>
      <c r="AD109" s="54">
        <v>35383255</v>
      </c>
      <c r="AE109" s="54">
        <v>35644284</v>
      </c>
      <c r="AF109" s="54">
        <v>35932086</v>
      </c>
      <c r="AG109" s="54">
        <v>36231782</v>
      </c>
      <c r="AH109" s="54">
        <v>36529554</v>
      </c>
      <c r="AI109" s="54">
        <v>36797520</v>
      </c>
      <c r="AJ109" s="54">
        <v>37072012</v>
      </c>
      <c r="AK109" s="54">
        <v>37357790</v>
      </c>
      <c r="AL109" s="54">
        <v>37657532</v>
      </c>
      <c r="AM109" s="54">
        <v>37968506</v>
      </c>
      <c r="AN109" s="54">
        <v>38290878</v>
      </c>
      <c r="AO109" s="54">
        <v>38628446</v>
      </c>
      <c r="AP109" s="54">
        <v>38981568</v>
      </c>
      <c r="AQ109" s="54">
        <v>39354151</v>
      </c>
      <c r="AR109" s="54">
        <v>39749002</v>
      </c>
      <c r="AS109" s="54">
        <v>40156352</v>
      </c>
      <c r="AT109" s="54">
        <v>40581219</v>
      </c>
      <c r="AU109" s="54">
        <v>41024681</v>
      </c>
      <c r="AV109" s="54">
        <v>41485857</v>
      </c>
      <c r="AW109" s="54">
        <v>41951656</v>
      </c>
      <c r="AX109" s="54">
        <v>42433451</v>
      </c>
      <c r="AY109" s="54">
        <v>42942842</v>
      </c>
      <c r="AZ109" s="54">
        <v>43490302</v>
      </c>
    </row>
    <row r="110" spans="1:52" x14ac:dyDescent="0.25">
      <c r="A110" s="55" t="s">
        <v>95</v>
      </c>
      <c r="B110" s="56">
        <v>22889003</v>
      </c>
      <c r="C110" s="56">
        <v>23645383</v>
      </c>
      <c r="D110" s="56">
        <v>24037666</v>
      </c>
      <c r="E110" s="56">
        <v>24567778</v>
      </c>
      <c r="F110" s="56">
        <v>25248392</v>
      </c>
      <c r="G110" s="56">
        <v>25909101</v>
      </c>
      <c r="H110" s="56">
        <v>26548191</v>
      </c>
      <c r="I110" s="56">
        <v>27811850</v>
      </c>
      <c r="J110" s="56">
        <v>28060131</v>
      </c>
      <c r="K110" s="56">
        <v>27725839</v>
      </c>
      <c r="L110" s="56">
        <v>27883510</v>
      </c>
      <c r="M110" s="56">
        <v>27987460</v>
      </c>
      <c r="N110" s="56">
        <v>27719136</v>
      </c>
      <c r="O110" s="56">
        <v>27865385</v>
      </c>
      <c r="P110" s="56">
        <v>28369868</v>
      </c>
      <c r="Q110" s="56">
        <v>29106871</v>
      </c>
      <c r="R110" s="56">
        <v>29629930</v>
      </c>
      <c r="S110" s="56">
        <v>30361518</v>
      </c>
      <c r="T110" s="56">
        <v>31050513</v>
      </c>
      <c r="U110" s="56">
        <v>31648612</v>
      </c>
      <c r="V110" s="56">
        <v>32026455</v>
      </c>
      <c r="W110" s="56">
        <v>32340408</v>
      </c>
      <c r="X110" s="56">
        <v>32583985</v>
      </c>
      <c r="Y110" s="56">
        <v>32805910</v>
      </c>
      <c r="Z110" s="56">
        <v>32972135</v>
      </c>
      <c r="AA110" s="56">
        <v>33065569</v>
      </c>
      <c r="AB110" s="56">
        <v>33066606</v>
      </c>
      <c r="AC110" s="56">
        <v>32991327</v>
      </c>
      <c r="AD110" s="56">
        <v>32860660</v>
      </c>
      <c r="AE110" s="56">
        <v>32689670</v>
      </c>
      <c r="AF110" s="56">
        <v>32493294</v>
      </c>
      <c r="AG110" s="56">
        <v>32252601</v>
      </c>
      <c r="AH110" s="56">
        <v>31946227</v>
      </c>
      <c r="AI110" s="56">
        <v>31556297</v>
      </c>
      <c r="AJ110" s="56">
        <v>31111214</v>
      </c>
      <c r="AK110" s="56">
        <v>30621626</v>
      </c>
      <c r="AL110" s="56">
        <v>30094000</v>
      </c>
      <c r="AM110" s="56">
        <v>29538527</v>
      </c>
      <c r="AN110" s="56">
        <v>28966939</v>
      </c>
      <c r="AO110" s="56">
        <v>28400042</v>
      </c>
      <c r="AP110" s="56">
        <v>27850960</v>
      </c>
      <c r="AQ110" s="56">
        <v>27338282</v>
      </c>
      <c r="AR110" s="56">
        <v>26870042</v>
      </c>
      <c r="AS110" s="56">
        <v>26451921</v>
      </c>
      <c r="AT110" s="56">
        <v>26084733</v>
      </c>
      <c r="AU110" s="56">
        <v>25772621</v>
      </c>
      <c r="AV110" s="56">
        <v>25511762</v>
      </c>
      <c r="AW110" s="56">
        <v>25295366</v>
      </c>
      <c r="AX110" s="56">
        <v>25122730</v>
      </c>
      <c r="AY110" s="56">
        <v>24996364</v>
      </c>
      <c r="AZ110" s="56">
        <v>24914392</v>
      </c>
    </row>
    <row r="111" spans="1:52" x14ac:dyDescent="0.25">
      <c r="A111" s="57" t="s">
        <v>106</v>
      </c>
      <c r="B111" s="41">
        <v>151939</v>
      </c>
      <c r="C111" s="41">
        <v>182110</v>
      </c>
      <c r="D111" s="41">
        <v>226935</v>
      </c>
      <c r="E111" s="41">
        <v>250547</v>
      </c>
      <c r="F111" s="41">
        <v>261558</v>
      </c>
      <c r="G111" s="41">
        <v>275825</v>
      </c>
      <c r="H111" s="41">
        <v>300756</v>
      </c>
      <c r="I111" s="41">
        <v>304964</v>
      </c>
      <c r="J111" s="41">
        <v>315874</v>
      </c>
      <c r="K111" s="41">
        <v>313737</v>
      </c>
      <c r="L111" s="41">
        <v>320139</v>
      </c>
      <c r="M111" s="41">
        <v>325834</v>
      </c>
      <c r="N111" s="41">
        <v>320541</v>
      </c>
      <c r="O111" s="41">
        <v>312457</v>
      </c>
      <c r="P111" s="41">
        <v>324103</v>
      </c>
      <c r="Q111" s="41">
        <v>320764</v>
      </c>
      <c r="R111" s="41">
        <v>308073</v>
      </c>
      <c r="S111" s="41">
        <v>302876</v>
      </c>
      <c r="T111" s="41">
        <v>292973</v>
      </c>
      <c r="U111" s="41">
        <v>292214</v>
      </c>
      <c r="V111" s="41">
        <v>289230</v>
      </c>
      <c r="W111" s="41">
        <v>292463</v>
      </c>
      <c r="X111" s="41">
        <v>299254</v>
      </c>
      <c r="Y111" s="41">
        <v>309241</v>
      </c>
      <c r="Z111" s="41">
        <v>320313</v>
      </c>
      <c r="AA111" s="41">
        <v>330386</v>
      </c>
      <c r="AB111" s="41">
        <v>338723</v>
      </c>
      <c r="AC111" s="41">
        <v>344959</v>
      </c>
      <c r="AD111" s="41">
        <v>349276</v>
      </c>
      <c r="AE111" s="41">
        <v>351784</v>
      </c>
      <c r="AF111" s="41">
        <v>352942</v>
      </c>
      <c r="AG111" s="41">
        <v>352760</v>
      </c>
      <c r="AH111" s="41">
        <v>351475</v>
      </c>
      <c r="AI111" s="41">
        <v>349094</v>
      </c>
      <c r="AJ111" s="41">
        <v>345849</v>
      </c>
      <c r="AK111" s="41">
        <v>341711</v>
      </c>
      <c r="AL111" s="41">
        <v>336846</v>
      </c>
      <c r="AM111" s="41">
        <v>331259</v>
      </c>
      <c r="AN111" s="41">
        <v>325320</v>
      </c>
      <c r="AO111" s="41">
        <v>319198</v>
      </c>
      <c r="AP111" s="41">
        <v>313183</v>
      </c>
      <c r="AQ111" s="41">
        <v>307384</v>
      </c>
      <c r="AR111" s="41">
        <v>302026</v>
      </c>
      <c r="AS111" s="41">
        <v>297026</v>
      </c>
      <c r="AT111" s="41">
        <v>292568</v>
      </c>
      <c r="AU111" s="41">
        <v>288590</v>
      </c>
      <c r="AV111" s="41">
        <v>285158</v>
      </c>
      <c r="AW111" s="41">
        <v>282057</v>
      </c>
      <c r="AX111" s="41">
        <v>279507</v>
      </c>
      <c r="AY111" s="41">
        <v>277282</v>
      </c>
      <c r="AZ111" s="41">
        <v>275435</v>
      </c>
    </row>
    <row r="112" spans="1:52" x14ac:dyDescent="0.25">
      <c r="A112" s="57" t="s">
        <v>96</v>
      </c>
      <c r="B112" s="41">
        <v>4256246</v>
      </c>
      <c r="C112" s="41">
        <v>4129059</v>
      </c>
      <c r="D112" s="41">
        <v>3876127</v>
      </c>
      <c r="E112" s="41">
        <v>3698441</v>
      </c>
      <c r="F112" s="41">
        <v>3472911</v>
      </c>
      <c r="G112" s="41">
        <v>3303603</v>
      </c>
      <c r="H112" s="41">
        <v>3150880</v>
      </c>
      <c r="I112" s="41">
        <v>3018511</v>
      </c>
      <c r="J112" s="41">
        <v>2945459</v>
      </c>
      <c r="K112" s="41">
        <v>2774534</v>
      </c>
      <c r="L112" s="41">
        <v>2663701</v>
      </c>
      <c r="M112" s="41">
        <v>2535325</v>
      </c>
      <c r="N112" s="41">
        <v>2414411</v>
      </c>
      <c r="O112" s="41">
        <v>2340037</v>
      </c>
      <c r="P112" s="41">
        <v>2239165</v>
      </c>
      <c r="Q112" s="41">
        <v>2226999</v>
      </c>
      <c r="R112" s="41">
        <v>2237162</v>
      </c>
      <c r="S112" s="41">
        <v>2274092</v>
      </c>
      <c r="T112" s="41">
        <v>2304309</v>
      </c>
      <c r="U112" s="41">
        <v>2339955</v>
      </c>
      <c r="V112" s="41">
        <v>2393130</v>
      </c>
      <c r="W112" s="41">
        <v>2441464</v>
      </c>
      <c r="X112" s="41">
        <v>2481421</v>
      </c>
      <c r="Y112" s="41">
        <v>2517756</v>
      </c>
      <c r="Z112" s="41">
        <v>2549203</v>
      </c>
      <c r="AA112" s="41">
        <v>2577439</v>
      </c>
      <c r="AB112" s="41">
        <v>2599167</v>
      </c>
      <c r="AC112" s="41">
        <v>2614812</v>
      </c>
      <c r="AD112" s="41">
        <v>2623425</v>
      </c>
      <c r="AE112" s="41">
        <v>2624923</v>
      </c>
      <c r="AF112" s="41">
        <v>2618974</v>
      </c>
      <c r="AG112" s="41">
        <v>2604878</v>
      </c>
      <c r="AH112" s="41">
        <v>2582187</v>
      </c>
      <c r="AI112" s="41">
        <v>2552799</v>
      </c>
      <c r="AJ112" s="41">
        <v>2518380</v>
      </c>
      <c r="AK112" s="41">
        <v>2480351</v>
      </c>
      <c r="AL112" s="41">
        <v>2439522</v>
      </c>
      <c r="AM112" s="41">
        <v>2396937</v>
      </c>
      <c r="AN112" s="41">
        <v>2353198</v>
      </c>
      <c r="AO112" s="41">
        <v>2309803</v>
      </c>
      <c r="AP112" s="41">
        <v>2267679</v>
      </c>
      <c r="AQ112" s="41">
        <v>2227810</v>
      </c>
      <c r="AR112" s="41">
        <v>2191278</v>
      </c>
      <c r="AS112" s="41">
        <v>2158140</v>
      </c>
      <c r="AT112" s="41">
        <v>2128671</v>
      </c>
      <c r="AU112" s="41">
        <v>2102991</v>
      </c>
      <c r="AV112" s="41">
        <v>2081150</v>
      </c>
      <c r="AW112" s="41">
        <v>2062524</v>
      </c>
      <c r="AX112" s="41">
        <v>2047327</v>
      </c>
      <c r="AY112" s="41">
        <v>2034910</v>
      </c>
      <c r="AZ112" s="41">
        <v>2025432</v>
      </c>
    </row>
    <row r="113" spans="1:52" x14ac:dyDescent="0.25">
      <c r="A113" s="57" t="s">
        <v>107</v>
      </c>
      <c r="B113" s="41">
        <v>7509</v>
      </c>
      <c r="C113" s="41">
        <v>8885</v>
      </c>
      <c r="D113" s="41">
        <v>10724</v>
      </c>
      <c r="E113" s="41">
        <v>12990</v>
      </c>
      <c r="F113" s="41">
        <v>14937</v>
      </c>
      <c r="G113" s="41">
        <v>17506</v>
      </c>
      <c r="H113" s="41">
        <v>30914</v>
      </c>
      <c r="I113" s="41">
        <v>35571</v>
      </c>
      <c r="J113" s="41">
        <v>48075</v>
      </c>
      <c r="K113" s="41">
        <v>66498</v>
      </c>
      <c r="L113" s="41">
        <v>89137</v>
      </c>
      <c r="M113" s="41">
        <v>96274</v>
      </c>
      <c r="N113" s="41">
        <v>99591</v>
      </c>
      <c r="O113" s="41">
        <v>107225</v>
      </c>
      <c r="P113" s="41">
        <v>116812</v>
      </c>
      <c r="Q113" s="41">
        <v>128891</v>
      </c>
      <c r="R113" s="41">
        <v>134417</v>
      </c>
      <c r="S113" s="41">
        <v>142073</v>
      </c>
      <c r="T113" s="41">
        <v>150650</v>
      </c>
      <c r="U113" s="41">
        <v>159546</v>
      </c>
      <c r="V113" s="41">
        <v>166479</v>
      </c>
      <c r="W113" s="41">
        <v>174724</v>
      </c>
      <c r="X113" s="41">
        <v>183806</v>
      </c>
      <c r="Y113" s="41">
        <v>194956</v>
      </c>
      <c r="Z113" s="41">
        <v>207454</v>
      </c>
      <c r="AA113" s="41">
        <v>220602</v>
      </c>
      <c r="AB113" s="41">
        <v>234331</v>
      </c>
      <c r="AC113" s="41">
        <v>248453</v>
      </c>
      <c r="AD113" s="41">
        <v>263217</v>
      </c>
      <c r="AE113" s="41">
        <v>278686</v>
      </c>
      <c r="AF113" s="41">
        <v>295006</v>
      </c>
      <c r="AG113" s="41">
        <v>311979</v>
      </c>
      <c r="AH113" s="41">
        <v>329338</v>
      </c>
      <c r="AI113" s="41">
        <v>346836</v>
      </c>
      <c r="AJ113" s="41">
        <v>364412</v>
      </c>
      <c r="AK113" s="41">
        <v>381910</v>
      </c>
      <c r="AL113" s="41">
        <v>399427</v>
      </c>
      <c r="AM113" s="41">
        <v>416836</v>
      </c>
      <c r="AN113" s="41">
        <v>434448</v>
      </c>
      <c r="AO113" s="41">
        <v>452421</v>
      </c>
      <c r="AP113" s="41">
        <v>471156</v>
      </c>
      <c r="AQ113" s="41">
        <v>490778</v>
      </c>
      <c r="AR113" s="41">
        <v>511959</v>
      </c>
      <c r="AS113" s="41">
        <v>534310</v>
      </c>
      <c r="AT113" s="41">
        <v>558612</v>
      </c>
      <c r="AU113" s="41">
        <v>584525</v>
      </c>
      <c r="AV113" s="41">
        <v>612322</v>
      </c>
      <c r="AW113" s="41">
        <v>641679</v>
      </c>
      <c r="AX113" s="41">
        <v>673114</v>
      </c>
      <c r="AY113" s="41">
        <v>705975</v>
      </c>
      <c r="AZ113" s="41">
        <v>740673</v>
      </c>
    </row>
    <row r="114" spans="1:52" x14ac:dyDescent="0.25">
      <c r="A114" s="57" t="s">
        <v>108</v>
      </c>
      <c r="B114" s="41">
        <v>0</v>
      </c>
      <c r="C114" s="41">
        <v>0</v>
      </c>
      <c r="D114" s="41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276</v>
      </c>
      <c r="S114" s="41">
        <v>670</v>
      </c>
      <c r="T114" s="41">
        <v>1185</v>
      </c>
      <c r="U114" s="41">
        <v>1809</v>
      </c>
      <c r="V114" s="41">
        <v>3207</v>
      </c>
      <c r="W114" s="41">
        <v>4597</v>
      </c>
      <c r="X114" s="41">
        <v>5979</v>
      </c>
      <c r="Y114" s="41">
        <v>7344</v>
      </c>
      <c r="Z114" s="41">
        <v>8801</v>
      </c>
      <c r="AA114" s="41">
        <v>10475</v>
      </c>
      <c r="AB114" s="41">
        <v>12363</v>
      </c>
      <c r="AC114" s="41">
        <v>14472</v>
      </c>
      <c r="AD114" s="41">
        <v>16822</v>
      </c>
      <c r="AE114" s="41">
        <v>19450</v>
      </c>
      <c r="AF114" s="41">
        <v>22404</v>
      </c>
      <c r="AG114" s="41">
        <v>25688</v>
      </c>
      <c r="AH114" s="41">
        <v>29358</v>
      </c>
      <c r="AI114" s="41">
        <v>33371</v>
      </c>
      <c r="AJ114" s="41">
        <v>37836</v>
      </c>
      <c r="AK114" s="41">
        <v>42759</v>
      </c>
      <c r="AL114" s="41">
        <v>48201</v>
      </c>
      <c r="AM114" s="41">
        <v>54171</v>
      </c>
      <c r="AN114" s="41">
        <v>60746</v>
      </c>
      <c r="AO114" s="41">
        <v>67962</v>
      </c>
      <c r="AP114" s="41">
        <v>75910</v>
      </c>
      <c r="AQ114" s="41">
        <v>84633</v>
      </c>
      <c r="AR114" s="41">
        <v>94267</v>
      </c>
      <c r="AS114" s="41">
        <v>104830</v>
      </c>
      <c r="AT114" s="41">
        <v>116449</v>
      </c>
      <c r="AU114" s="41">
        <v>129155</v>
      </c>
      <c r="AV114" s="41">
        <v>143080</v>
      </c>
      <c r="AW114" s="41">
        <v>158123</v>
      </c>
      <c r="AX114" s="41">
        <v>174511</v>
      </c>
      <c r="AY114" s="41">
        <v>192251</v>
      </c>
      <c r="AZ114" s="41">
        <v>211544</v>
      </c>
    </row>
    <row r="115" spans="1:52" x14ac:dyDescent="0.25">
      <c r="A115" s="57" t="s">
        <v>97</v>
      </c>
      <c r="B115" s="41">
        <v>18473309</v>
      </c>
      <c r="C115" s="41">
        <v>19325329</v>
      </c>
      <c r="D115" s="41">
        <v>19923880</v>
      </c>
      <c r="E115" s="41">
        <v>20605800</v>
      </c>
      <c r="F115" s="41">
        <v>21498986</v>
      </c>
      <c r="G115" s="41">
        <v>22312167</v>
      </c>
      <c r="H115" s="41">
        <v>23065641</v>
      </c>
      <c r="I115" s="41">
        <v>24452804</v>
      </c>
      <c r="J115" s="41">
        <v>24750723</v>
      </c>
      <c r="K115" s="41">
        <v>24571070</v>
      </c>
      <c r="L115" s="41">
        <v>24810533</v>
      </c>
      <c r="M115" s="41">
        <v>25030027</v>
      </c>
      <c r="N115" s="41">
        <v>24884593</v>
      </c>
      <c r="O115" s="41">
        <v>25105666</v>
      </c>
      <c r="P115" s="41">
        <v>25689788</v>
      </c>
      <c r="Q115" s="41">
        <v>26430217</v>
      </c>
      <c r="R115" s="41">
        <v>26950001</v>
      </c>
      <c r="S115" s="41">
        <v>27641804</v>
      </c>
      <c r="T115" s="41">
        <v>28301388</v>
      </c>
      <c r="U115" s="41">
        <v>28855073</v>
      </c>
      <c r="V115" s="41">
        <v>29174386</v>
      </c>
      <c r="W115" s="41">
        <v>29427123</v>
      </c>
      <c r="X115" s="41">
        <v>29613467</v>
      </c>
      <c r="Y115" s="41">
        <v>29776528</v>
      </c>
      <c r="Z115" s="41">
        <v>29886240</v>
      </c>
      <c r="AA115" s="41">
        <v>29926492</v>
      </c>
      <c r="AB115" s="41">
        <v>29881781</v>
      </c>
      <c r="AC115" s="41">
        <v>29768304</v>
      </c>
      <c r="AD115" s="41">
        <v>29607479</v>
      </c>
      <c r="AE115" s="41">
        <v>29414235</v>
      </c>
      <c r="AF115" s="41">
        <v>29203176</v>
      </c>
      <c r="AG115" s="41">
        <v>28956249</v>
      </c>
      <c r="AH115" s="41">
        <v>28652489</v>
      </c>
      <c r="AI115" s="41">
        <v>28272411</v>
      </c>
      <c r="AJ115" s="41">
        <v>27842422</v>
      </c>
      <c r="AK115" s="41">
        <v>27371877</v>
      </c>
      <c r="AL115" s="41">
        <v>26866060</v>
      </c>
      <c r="AM115" s="41">
        <v>26334199</v>
      </c>
      <c r="AN115" s="41">
        <v>25786579</v>
      </c>
      <c r="AO115" s="41">
        <v>25242038</v>
      </c>
      <c r="AP115" s="41">
        <v>24711842</v>
      </c>
      <c r="AQ115" s="41">
        <v>24213143</v>
      </c>
      <c r="AR115" s="41">
        <v>23751593</v>
      </c>
      <c r="AS115" s="41">
        <v>23333003</v>
      </c>
      <c r="AT115" s="41">
        <v>22956457</v>
      </c>
      <c r="AU115" s="41">
        <v>22625944</v>
      </c>
      <c r="AV115" s="41">
        <v>22336563</v>
      </c>
      <c r="AW115" s="41">
        <v>22082329</v>
      </c>
      <c r="AX115" s="41">
        <v>21860607</v>
      </c>
      <c r="AY115" s="41">
        <v>21674748</v>
      </c>
      <c r="AZ115" s="41">
        <v>21521228</v>
      </c>
    </row>
    <row r="116" spans="1:52" x14ac:dyDescent="0.25">
      <c r="A116" s="57" t="s">
        <v>98</v>
      </c>
      <c r="B116" s="41">
        <v>0</v>
      </c>
      <c r="C116" s="41">
        <v>0</v>
      </c>
      <c r="D116" s="41">
        <v>0</v>
      </c>
      <c r="E116" s="41">
        <v>0</v>
      </c>
      <c r="F116" s="41">
        <v>0</v>
      </c>
      <c r="G116" s="41">
        <v>0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41">
        <v>1</v>
      </c>
      <c r="S116" s="41">
        <v>3</v>
      </c>
      <c r="T116" s="41">
        <v>8</v>
      </c>
      <c r="U116" s="41">
        <v>15</v>
      </c>
      <c r="V116" s="41">
        <v>23</v>
      </c>
      <c r="W116" s="41">
        <v>37</v>
      </c>
      <c r="X116" s="41">
        <v>58</v>
      </c>
      <c r="Y116" s="41">
        <v>85</v>
      </c>
      <c r="Z116" s="41">
        <v>124</v>
      </c>
      <c r="AA116" s="41">
        <v>175</v>
      </c>
      <c r="AB116" s="41">
        <v>241</v>
      </c>
      <c r="AC116" s="41">
        <v>327</v>
      </c>
      <c r="AD116" s="41">
        <v>441</v>
      </c>
      <c r="AE116" s="41">
        <v>592</v>
      </c>
      <c r="AF116" s="41">
        <v>792</v>
      </c>
      <c r="AG116" s="41">
        <v>1047</v>
      </c>
      <c r="AH116" s="41">
        <v>1380</v>
      </c>
      <c r="AI116" s="41">
        <v>1786</v>
      </c>
      <c r="AJ116" s="41">
        <v>2315</v>
      </c>
      <c r="AK116" s="41">
        <v>3018</v>
      </c>
      <c r="AL116" s="41">
        <v>3944</v>
      </c>
      <c r="AM116" s="41">
        <v>5125</v>
      </c>
      <c r="AN116" s="41">
        <v>6648</v>
      </c>
      <c r="AO116" s="41">
        <v>8620</v>
      </c>
      <c r="AP116" s="41">
        <v>11190</v>
      </c>
      <c r="AQ116" s="41">
        <v>14534</v>
      </c>
      <c r="AR116" s="41">
        <v>18919</v>
      </c>
      <c r="AS116" s="41">
        <v>24612</v>
      </c>
      <c r="AT116" s="41">
        <v>31976</v>
      </c>
      <c r="AU116" s="41">
        <v>41416</v>
      </c>
      <c r="AV116" s="41">
        <v>53489</v>
      </c>
      <c r="AW116" s="41">
        <v>68654</v>
      </c>
      <c r="AX116" s="41">
        <v>87664</v>
      </c>
      <c r="AY116" s="41">
        <v>111198</v>
      </c>
      <c r="AZ116" s="41">
        <v>140080</v>
      </c>
    </row>
    <row r="117" spans="1:52" x14ac:dyDescent="0.25">
      <c r="A117" s="57" t="s">
        <v>109</v>
      </c>
      <c r="B117" s="41">
        <v>0</v>
      </c>
      <c r="C117" s="41">
        <v>0</v>
      </c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41">
        <v>0</v>
      </c>
      <c r="S117" s="41">
        <v>0</v>
      </c>
      <c r="T117" s="41">
        <v>0</v>
      </c>
      <c r="U117" s="41">
        <v>0</v>
      </c>
      <c r="V117" s="41">
        <v>0</v>
      </c>
      <c r="W117" s="41">
        <v>0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C117" s="41">
        <v>0</v>
      </c>
      <c r="AD117" s="41">
        <v>0</v>
      </c>
      <c r="AE117" s="41">
        <v>0</v>
      </c>
      <c r="AF117" s="41">
        <v>0</v>
      </c>
      <c r="AG117" s="41">
        <v>0</v>
      </c>
      <c r="AH117" s="41">
        <v>0</v>
      </c>
      <c r="AI117" s="41">
        <v>0</v>
      </c>
      <c r="AJ117" s="41">
        <v>0</v>
      </c>
      <c r="AK117" s="41">
        <v>0</v>
      </c>
      <c r="AL117" s="41">
        <v>0</v>
      </c>
      <c r="AM117" s="41">
        <v>0</v>
      </c>
      <c r="AN117" s="41">
        <v>0</v>
      </c>
      <c r="AO117" s="41">
        <v>0</v>
      </c>
      <c r="AP117" s="41">
        <v>0</v>
      </c>
      <c r="AQ117" s="41">
        <v>0</v>
      </c>
      <c r="AR117" s="41">
        <v>0</v>
      </c>
      <c r="AS117" s="41">
        <v>0</v>
      </c>
      <c r="AT117" s="41">
        <v>0</v>
      </c>
      <c r="AU117" s="41">
        <v>0</v>
      </c>
      <c r="AV117" s="41">
        <v>0</v>
      </c>
      <c r="AW117" s="41">
        <v>0</v>
      </c>
      <c r="AX117" s="41">
        <v>0</v>
      </c>
      <c r="AY117" s="41">
        <v>0</v>
      </c>
      <c r="AZ117" s="41">
        <v>0</v>
      </c>
    </row>
    <row r="118" spans="1:52" hidden="1" x14ac:dyDescent="0.25">
      <c r="A118" s="5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hidden="1" x14ac:dyDescent="0.25">
      <c r="A119" s="57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</row>
    <row r="120" spans="1:52" hidden="1" x14ac:dyDescent="0.25">
      <c r="A120" s="57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</row>
    <row r="121" spans="1:52" hidden="1" x14ac:dyDescent="0.25">
      <c r="A121" s="57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</row>
    <row r="122" spans="1:52" hidden="1" x14ac:dyDescent="0.25">
      <c r="A122" s="57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</row>
    <row r="123" spans="1:52" hidden="1" x14ac:dyDescent="0.25">
      <c r="A123" s="57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</row>
    <row r="124" spans="1:52" hidden="1" x14ac:dyDescent="0.25">
      <c r="A124" s="57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</row>
    <row r="125" spans="1:52" hidden="1" x14ac:dyDescent="0.25">
      <c r="A125" s="57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</row>
    <row r="126" spans="1:52" x14ac:dyDescent="0.25">
      <c r="A126" s="55" t="s">
        <v>99</v>
      </c>
      <c r="B126" s="56">
        <v>0</v>
      </c>
      <c r="C126" s="56">
        <v>0</v>
      </c>
      <c r="D126" s="56">
        <v>0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8883</v>
      </c>
      <c r="S126" s="56">
        <v>23009</v>
      </c>
      <c r="T126" s="56">
        <v>41910</v>
      </c>
      <c r="U126" s="56">
        <v>65102</v>
      </c>
      <c r="V126" s="56">
        <v>132316</v>
      </c>
      <c r="W126" s="56">
        <v>220122</v>
      </c>
      <c r="X126" s="56">
        <v>320574</v>
      </c>
      <c r="Y126" s="56">
        <v>429566</v>
      </c>
      <c r="Z126" s="56">
        <v>555390</v>
      </c>
      <c r="AA126" s="56">
        <v>708322</v>
      </c>
      <c r="AB126" s="56">
        <v>885532</v>
      </c>
      <c r="AC126" s="56">
        <v>1083788</v>
      </c>
      <c r="AD126" s="56">
        <v>1302083</v>
      </c>
      <c r="AE126" s="56">
        <v>1538675</v>
      </c>
      <c r="AF126" s="56">
        <v>1794896</v>
      </c>
      <c r="AG126" s="56">
        <v>2070220</v>
      </c>
      <c r="AH126" s="56">
        <v>2366949</v>
      </c>
      <c r="AI126" s="56">
        <v>2679320</v>
      </c>
      <c r="AJ126" s="56">
        <v>3010364</v>
      </c>
      <c r="AK126" s="56">
        <v>3355300</v>
      </c>
      <c r="AL126" s="56">
        <v>3711445</v>
      </c>
      <c r="AM126" s="56">
        <v>4070865</v>
      </c>
      <c r="AN126" s="56">
        <v>4428409</v>
      </c>
      <c r="AO126" s="56">
        <v>4774736</v>
      </c>
      <c r="AP126" s="56">
        <v>5103961</v>
      </c>
      <c r="AQ126" s="56">
        <v>5405940</v>
      </c>
      <c r="AR126" s="56">
        <v>5676754</v>
      </c>
      <c r="AS126" s="56">
        <v>5909768</v>
      </c>
      <c r="AT126" s="56">
        <v>6105957</v>
      </c>
      <c r="AU126" s="56">
        <v>6263043</v>
      </c>
      <c r="AV126" s="56">
        <v>6384352</v>
      </c>
      <c r="AW126" s="56">
        <v>6467882</v>
      </c>
      <c r="AX126" s="56">
        <v>6520221</v>
      </c>
      <c r="AY126" s="56">
        <v>6545969</v>
      </c>
      <c r="AZ126" s="56">
        <v>6555702</v>
      </c>
    </row>
    <row r="127" spans="1:52" x14ac:dyDescent="0.25">
      <c r="A127" s="57" t="s">
        <v>106</v>
      </c>
      <c r="B127" s="41">
        <v>0</v>
      </c>
      <c r="C127" s="41">
        <v>0</v>
      </c>
      <c r="D127" s="41">
        <v>0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1">
        <v>0</v>
      </c>
      <c r="Q127" s="41">
        <v>0</v>
      </c>
      <c r="R127" s="41">
        <v>0</v>
      </c>
      <c r="S127" s="41">
        <v>0</v>
      </c>
      <c r="T127" s="41">
        <v>0</v>
      </c>
      <c r="U127" s="41">
        <v>0</v>
      </c>
      <c r="V127" s="41">
        <v>0</v>
      </c>
      <c r="W127" s="41">
        <v>0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C127" s="41">
        <v>0</v>
      </c>
      <c r="AD127" s="41">
        <v>0</v>
      </c>
      <c r="AE127" s="41">
        <v>0</v>
      </c>
      <c r="AF127" s="41">
        <v>0</v>
      </c>
      <c r="AG127" s="41">
        <v>0</v>
      </c>
      <c r="AH127" s="41">
        <v>0</v>
      </c>
      <c r="AI127" s="41">
        <v>0</v>
      </c>
      <c r="AJ127" s="41">
        <v>0</v>
      </c>
      <c r="AK127" s="41">
        <v>0</v>
      </c>
      <c r="AL127" s="41">
        <v>0</v>
      </c>
      <c r="AM127" s="41">
        <v>0</v>
      </c>
      <c r="AN127" s="41">
        <v>0</v>
      </c>
      <c r="AO127" s="41">
        <v>0</v>
      </c>
      <c r="AP127" s="41">
        <v>0</v>
      </c>
      <c r="AQ127" s="41">
        <v>0</v>
      </c>
      <c r="AR127" s="41">
        <v>0</v>
      </c>
      <c r="AS127" s="41">
        <v>0</v>
      </c>
      <c r="AT127" s="41">
        <v>0</v>
      </c>
      <c r="AU127" s="41">
        <v>0</v>
      </c>
      <c r="AV127" s="41">
        <v>0</v>
      </c>
      <c r="AW127" s="41">
        <v>0</v>
      </c>
      <c r="AX127" s="41">
        <v>0</v>
      </c>
      <c r="AY127" s="41">
        <v>0</v>
      </c>
      <c r="AZ127" s="41">
        <v>0</v>
      </c>
    </row>
    <row r="128" spans="1:52" x14ac:dyDescent="0.25">
      <c r="A128" s="57" t="s">
        <v>96</v>
      </c>
      <c r="B128" s="41">
        <v>0</v>
      </c>
      <c r="C128" s="41">
        <v>0</v>
      </c>
      <c r="D128" s="41">
        <v>0</v>
      </c>
      <c r="E128" s="41">
        <v>0</v>
      </c>
      <c r="F128" s="41">
        <v>0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41">
        <v>840</v>
      </c>
      <c r="S128" s="41">
        <v>2084</v>
      </c>
      <c r="T128" s="41">
        <v>3751</v>
      </c>
      <c r="U128" s="41">
        <v>5801</v>
      </c>
      <c r="V128" s="41">
        <v>11919</v>
      </c>
      <c r="W128" s="41">
        <v>19867</v>
      </c>
      <c r="X128" s="41">
        <v>28904</v>
      </c>
      <c r="Y128" s="41">
        <v>38653</v>
      </c>
      <c r="Z128" s="41">
        <v>49881</v>
      </c>
      <c r="AA128" s="41">
        <v>63561</v>
      </c>
      <c r="AB128" s="41">
        <v>79458</v>
      </c>
      <c r="AC128" s="41">
        <v>97287</v>
      </c>
      <c r="AD128" s="41">
        <v>116977</v>
      </c>
      <c r="AE128" s="41">
        <v>138407</v>
      </c>
      <c r="AF128" s="41">
        <v>161696</v>
      </c>
      <c r="AG128" s="41">
        <v>186834</v>
      </c>
      <c r="AH128" s="41">
        <v>214058</v>
      </c>
      <c r="AI128" s="41">
        <v>242889</v>
      </c>
      <c r="AJ128" s="41">
        <v>273568</v>
      </c>
      <c r="AK128" s="41">
        <v>305800</v>
      </c>
      <c r="AL128" s="41">
        <v>339229</v>
      </c>
      <c r="AM128" s="41">
        <v>373275</v>
      </c>
      <c r="AN128" s="41">
        <v>407358</v>
      </c>
      <c r="AO128" s="41">
        <v>440765</v>
      </c>
      <c r="AP128" s="41">
        <v>472842</v>
      </c>
      <c r="AQ128" s="41">
        <v>502730</v>
      </c>
      <c r="AR128" s="41">
        <v>529965</v>
      </c>
      <c r="AS128" s="41">
        <v>554026</v>
      </c>
      <c r="AT128" s="41">
        <v>574875</v>
      </c>
      <c r="AU128" s="41">
        <v>592363</v>
      </c>
      <c r="AV128" s="41">
        <v>606678</v>
      </c>
      <c r="AW128" s="41">
        <v>617705</v>
      </c>
      <c r="AX128" s="41">
        <v>625971</v>
      </c>
      <c r="AY128" s="41">
        <v>631968</v>
      </c>
      <c r="AZ128" s="41">
        <v>636630</v>
      </c>
    </row>
    <row r="129" spans="1:52" x14ac:dyDescent="0.25">
      <c r="A129" s="57" t="s">
        <v>107</v>
      </c>
      <c r="B129" s="41">
        <v>0</v>
      </c>
      <c r="C129" s="41">
        <v>0</v>
      </c>
      <c r="D129" s="41">
        <v>0</v>
      </c>
      <c r="E129" s="41">
        <v>0</v>
      </c>
      <c r="F129" s="41">
        <v>0</v>
      </c>
      <c r="G129" s="41">
        <v>0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  <c r="N129" s="41">
        <v>0</v>
      </c>
      <c r="O129" s="41">
        <v>0</v>
      </c>
      <c r="P129" s="41">
        <v>0</v>
      </c>
      <c r="Q129" s="41">
        <v>0</v>
      </c>
      <c r="R129" s="41">
        <v>0</v>
      </c>
      <c r="S129" s="41">
        <v>0</v>
      </c>
      <c r="T129" s="41">
        <v>0</v>
      </c>
      <c r="U129" s="41">
        <v>0</v>
      </c>
      <c r="V129" s="41">
        <v>0</v>
      </c>
      <c r="W129" s="41">
        <v>0</v>
      </c>
      <c r="X129" s="41">
        <v>0</v>
      </c>
      <c r="Y129" s="41">
        <v>0</v>
      </c>
      <c r="Z129" s="41">
        <v>0</v>
      </c>
      <c r="AA129" s="41">
        <v>0</v>
      </c>
      <c r="AB129" s="41">
        <v>0</v>
      </c>
      <c r="AC129" s="41">
        <v>0</v>
      </c>
      <c r="AD129" s="41">
        <v>0</v>
      </c>
      <c r="AE129" s="41">
        <v>0</v>
      </c>
      <c r="AF129" s="41">
        <v>0</v>
      </c>
      <c r="AG129" s="41">
        <v>0</v>
      </c>
      <c r="AH129" s="41">
        <v>0</v>
      </c>
      <c r="AI129" s="41">
        <v>0</v>
      </c>
      <c r="AJ129" s="41">
        <v>0</v>
      </c>
      <c r="AK129" s="41">
        <v>0</v>
      </c>
      <c r="AL129" s="41">
        <v>0</v>
      </c>
      <c r="AM129" s="41">
        <v>0</v>
      </c>
      <c r="AN129" s="41">
        <v>0</v>
      </c>
      <c r="AO129" s="41">
        <v>0</v>
      </c>
      <c r="AP129" s="41">
        <v>0</v>
      </c>
      <c r="AQ129" s="41">
        <v>0</v>
      </c>
      <c r="AR129" s="41">
        <v>0</v>
      </c>
      <c r="AS129" s="41">
        <v>0</v>
      </c>
      <c r="AT129" s="41">
        <v>0</v>
      </c>
      <c r="AU129" s="41">
        <v>0</v>
      </c>
      <c r="AV129" s="41">
        <v>0</v>
      </c>
      <c r="AW129" s="41">
        <v>0</v>
      </c>
      <c r="AX129" s="41">
        <v>0</v>
      </c>
      <c r="AY129" s="41">
        <v>0</v>
      </c>
      <c r="AZ129" s="41">
        <v>0</v>
      </c>
    </row>
    <row r="130" spans="1:52" x14ac:dyDescent="0.25">
      <c r="A130" s="57" t="s">
        <v>108</v>
      </c>
      <c r="B130" s="41">
        <v>0</v>
      </c>
      <c r="C130" s="41">
        <v>0</v>
      </c>
      <c r="D130" s="41">
        <v>0</v>
      </c>
      <c r="E130" s="41">
        <v>0</v>
      </c>
      <c r="F130" s="41">
        <v>0</v>
      </c>
      <c r="G130" s="41">
        <v>0</v>
      </c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1">
        <v>0</v>
      </c>
      <c r="Q130" s="41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41"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0</v>
      </c>
      <c r="AJ130" s="41">
        <v>0</v>
      </c>
      <c r="AK130" s="41">
        <v>0</v>
      </c>
      <c r="AL130" s="41">
        <v>0</v>
      </c>
      <c r="AM130" s="41">
        <v>0</v>
      </c>
      <c r="AN130" s="41">
        <v>0</v>
      </c>
      <c r="AO130" s="41">
        <v>0</v>
      </c>
      <c r="AP130" s="41">
        <v>0</v>
      </c>
      <c r="AQ130" s="41">
        <v>0</v>
      </c>
      <c r="AR130" s="41">
        <v>0</v>
      </c>
      <c r="AS130" s="41">
        <v>0</v>
      </c>
      <c r="AT130" s="41">
        <v>0</v>
      </c>
      <c r="AU130" s="41">
        <v>0</v>
      </c>
      <c r="AV130" s="41">
        <v>0</v>
      </c>
      <c r="AW130" s="41">
        <v>0</v>
      </c>
      <c r="AX130" s="41">
        <v>0</v>
      </c>
      <c r="AY130" s="41">
        <v>0</v>
      </c>
      <c r="AZ130" s="41">
        <v>0</v>
      </c>
    </row>
    <row r="131" spans="1:52" x14ac:dyDescent="0.25">
      <c r="A131" s="57" t="s">
        <v>97</v>
      </c>
      <c r="B131" s="41">
        <v>0</v>
      </c>
      <c r="C131" s="41">
        <v>0</v>
      </c>
      <c r="D131" s="41">
        <v>0</v>
      </c>
      <c r="E131" s="41">
        <v>0</v>
      </c>
      <c r="F131" s="41">
        <v>0</v>
      </c>
      <c r="G131" s="41">
        <v>0</v>
      </c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M131" s="41">
        <v>0</v>
      </c>
      <c r="N131" s="41">
        <v>0</v>
      </c>
      <c r="O131" s="41">
        <v>0</v>
      </c>
      <c r="P131" s="41">
        <v>0</v>
      </c>
      <c r="Q131" s="41">
        <v>0</v>
      </c>
      <c r="R131" s="41">
        <v>8043</v>
      </c>
      <c r="S131" s="41">
        <v>20925</v>
      </c>
      <c r="T131" s="41">
        <v>38159</v>
      </c>
      <c r="U131" s="41">
        <v>59301</v>
      </c>
      <c r="V131" s="41">
        <v>120397</v>
      </c>
      <c r="W131" s="41">
        <v>200255</v>
      </c>
      <c r="X131" s="41">
        <v>291670</v>
      </c>
      <c r="Y131" s="41">
        <v>390913</v>
      </c>
      <c r="Z131" s="41">
        <v>505509</v>
      </c>
      <c r="AA131" s="41">
        <v>644761</v>
      </c>
      <c r="AB131" s="41">
        <v>806074</v>
      </c>
      <c r="AC131" s="41">
        <v>986501</v>
      </c>
      <c r="AD131" s="41">
        <v>1185106</v>
      </c>
      <c r="AE131" s="41">
        <v>1400268</v>
      </c>
      <c r="AF131" s="41">
        <v>1633200</v>
      </c>
      <c r="AG131" s="41">
        <v>1883386</v>
      </c>
      <c r="AH131" s="41">
        <v>2152891</v>
      </c>
      <c r="AI131" s="41">
        <v>2436431</v>
      </c>
      <c r="AJ131" s="41">
        <v>2736796</v>
      </c>
      <c r="AK131" s="41">
        <v>3049500</v>
      </c>
      <c r="AL131" s="41">
        <v>3372216</v>
      </c>
      <c r="AM131" s="41">
        <v>3697590</v>
      </c>
      <c r="AN131" s="41">
        <v>4021051</v>
      </c>
      <c r="AO131" s="41">
        <v>4333971</v>
      </c>
      <c r="AP131" s="41">
        <v>4631119</v>
      </c>
      <c r="AQ131" s="41">
        <v>4903210</v>
      </c>
      <c r="AR131" s="41">
        <v>5146789</v>
      </c>
      <c r="AS131" s="41">
        <v>5355742</v>
      </c>
      <c r="AT131" s="41">
        <v>5531082</v>
      </c>
      <c r="AU131" s="41">
        <v>5670680</v>
      </c>
      <c r="AV131" s="41">
        <v>5777674</v>
      </c>
      <c r="AW131" s="41">
        <v>5850177</v>
      </c>
      <c r="AX131" s="41">
        <v>5894250</v>
      </c>
      <c r="AY131" s="41">
        <v>5914001</v>
      </c>
      <c r="AZ131" s="41">
        <v>5919072</v>
      </c>
    </row>
    <row r="132" spans="1:52" x14ac:dyDescent="0.25">
      <c r="A132" s="57" t="s">
        <v>98</v>
      </c>
      <c r="B132" s="41">
        <v>0</v>
      </c>
      <c r="C132" s="41">
        <v>0</v>
      </c>
      <c r="D132" s="41">
        <v>0</v>
      </c>
      <c r="E132" s="41">
        <v>0</v>
      </c>
      <c r="F132" s="41">
        <v>0</v>
      </c>
      <c r="G132" s="41">
        <v>0</v>
      </c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41"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1">
        <v>0</v>
      </c>
      <c r="AJ132" s="41">
        <v>0</v>
      </c>
      <c r="AK132" s="41">
        <v>0</v>
      </c>
      <c r="AL132" s="41">
        <v>0</v>
      </c>
      <c r="AM132" s="41">
        <v>0</v>
      </c>
      <c r="AN132" s="41">
        <v>0</v>
      </c>
      <c r="AO132" s="41">
        <v>0</v>
      </c>
      <c r="AP132" s="41">
        <v>0</v>
      </c>
      <c r="AQ132" s="41">
        <v>0</v>
      </c>
      <c r="AR132" s="41">
        <v>0</v>
      </c>
      <c r="AS132" s="41">
        <v>0</v>
      </c>
      <c r="AT132" s="41">
        <v>0</v>
      </c>
      <c r="AU132" s="41">
        <v>0</v>
      </c>
      <c r="AV132" s="41">
        <v>0</v>
      </c>
      <c r="AW132" s="41">
        <v>0</v>
      </c>
      <c r="AX132" s="41">
        <v>0</v>
      </c>
      <c r="AY132" s="41">
        <v>0</v>
      </c>
      <c r="AZ132" s="41">
        <v>0</v>
      </c>
    </row>
    <row r="133" spans="1:52" x14ac:dyDescent="0.25">
      <c r="A133" s="57" t="s">
        <v>109</v>
      </c>
      <c r="B133" s="41">
        <v>0</v>
      </c>
      <c r="C133" s="41">
        <v>0</v>
      </c>
      <c r="D133" s="41">
        <v>0</v>
      </c>
      <c r="E133" s="41">
        <v>0</v>
      </c>
      <c r="F133" s="41">
        <v>0</v>
      </c>
      <c r="G133" s="41">
        <v>0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Q133" s="41">
        <v>0</v>
      </c>
      <c r="R133" s="41">
        <v>0</v>
      </c>
      <c r="S133" s="41">
        <v>0</v>
      </c>
      <c r="T133" s="41">
        <v>0</v>
      </c>
      <c r="U133" s="41">
        <v>0</v>
      </c>
      <c r="V133" s="41">
        <v>0</v>
      </c>
      <c r="W133" s="41">
        <v>0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C133" s="41">
        <v>0</v>
      </c>
      <c r="AD133" s="41">
        <v>0</v>
      </c>
      <c r="AE133" s="41">
        <v>0</v>
      </c>
      <c r="AF133" s="41">
        <v>0</v>
      </c>
      <c r="AG133" s="41">
        <v>0</v>
      </c>
      <c r="AH133" s="41">
        <v>0</v>
      </c>
      <c r="AI133" s="41">
        <v>0</v>
      </c>
      <c r="AJ133" s="41">
        <v>0</v>
      </c>
      <c r="AK133" s="41">
        <v>0</v>
      </c>
      <c r="AL133" s="41">
        <v>0</v>
      </c>
      <c r="AM133" s="41">
        <v>0</v>
      </c>
      <c r="AN133" s="41">
        <v>0</v>
      </c>
      <c r="AO133" s="41">
        <v>0</v>
      </c>
      <c r="AP133" s="41">
        <v>0</v>
      </c>
      <c r="AQ133" s="41">
        <v>0</v>
      </c>
      <c r="AR133" s="41">
        <v>0</v>
      </c>
      <c r="AS133" s="41">
        <v>0</v>
      </c>
      <c r="AT133" s="41">
        <v>0</v>
      </c>
      <c r="AU133" s="41">
        <v>0</v>
      </c>
      <c r="AV133" s="41">
        <v>0</v>
      </c>
      <c r="AW133" s="41">
        <v>0</v>
      </c>
      <c r="AX133" s="41">
        <v>0</v>
      </c>
      <c r="AY133" s="41">
        <v>0</v>
      </c>
      <c r="AZ133" s="41">
        <v>0</v>
      </c>
    </row>
    <row r="134" spans="1:52" x14ac:dyDescent="0.25">
      <c r="A134" s="55" t="s">
        <v>100</v>
      </c>
      <c r="B134" s="56">
        <v>5196</v>
      </c>
      <c r="C134" s="56">
        <v>5904</v>
      </c>
      <c r="D134" s="56">
        <v>6175</v>
      </c>
      <c r="E134" s="56">
        <v>6297</v>
      </c>
      <c r="F134" s="56">
        <v>7483</v>
      </c>
      <c r="G134" s="56">
        <v>7367</v>
      </c>
      <c r="H134" s="56">
        <v>7482</v>
      </c>
      <c r="I134" s="56">
        <v>7665</v>
      </c>
      <c r="J134" s="56">
        <v>7175</v>
      </c>
      <c r="K134" s="56">
        <v>7528</v>
      </c>
      <c r="L134" s="56">
        <v>7333</v>
      </c>
      <c r="M134" s="56">
        <v>8441</v>
      </c>
      <c r="N134" s="56">
        <v>15038</v>
      </c>
      <c r="O134" s="56">
        <v>22502</v>
      </c>
      <c r="P134" s="56">
        <v>31027</v>
      </c>
      <c r="Q134" s="56">
        <v>40504</v>
      </c>
      <c r="R134" s="56">
        <v>49929</v>
      </c>
      <c r="S134" s="56">
        <v>62582</v>
      </c>
      <c r="T134" s="56">
        <v>77770</v>
      </c>
      <c r="U134" s="56">
        <v>94943</v>
      </c>
      <c r="V134" s="56">
        <v>249591</v>
      </c>
      <c r="W134" s="56">
        <v>384830</v>
      </c>
      <c r="X134" s="56">
        <v>493206</v>
      </c>
      <c r="Y134" s="56">
        <v>579090</v>
      </c>
      <c r="Z134" s="56">
        <v>665702</v>
      </c>
      <c r="AA134" s="56">
        <v>773125</v>
      </c>
      <c r="AB134" s="56">
        <v>901025</v>
      </c>
      <c r="AC134" s="56">
        <v>1049072</v>
      </c>
      <c r="AD134" s="56">
        <v>1219562</v>
      </c>
      <c r="AE134" s="56">
        <v>1414955</v>
      </c>
      <c r="AF134" s="56">
        <v>1641535</v>
      </c>
      <c r="AG134" s="56">
        <v>1903195</v>
      </c>
      <c r="AH134" s="56">
        <v>2204906</v>
      </c>
      <c r="AI134" s="56">
        <v>2542323</v>
      </c>
      <c r="AJ134" s="56">
        <v>2920200</v>
      </c>
      <c r="AK134" s="56">
        <v>3337393</v>
      </c>
      <c r="AL134" s="56">
        <v>3792805</v>
      </c>
      <c r="AM134" s="56">
        <v>4281495</v>
      </c>
      <c r="AN134" s="56">
        <v>4797137</v>
      </c>
      <c r="AO134" s="56">
        <v>5332201</v>
      </c>
      <c r="AP134" s="56">
        <v>5879800</v>
      </c>
      <c r="AQ134" s="56">
        <v>6435370</v>
      </c>
      <c r="AR134" s="56">
        <v>6997499</v>
      </c>
      <c r="AS134" s="56">
        <v>7557474</v>
      </c>
      <c r="AT134" s="56">
        <v>8118567</v>
      </c>
      <c r="AU134" s="56">
        <v>8680020</v>
      </c>
      <c r="AV134" s="56">
        <v>9241592</v>
      </c>
      <c r="AW134" s="56">
        <v>9799279</v>
      </c>
      <c r="AX134" s="56">
        <v>10358493</v>
      </c>
      <c r="AY134" s="56">
        <v>10923625</v>
      </c>
      <c r="AZ134" s="56">
        <v>11496650</v>
      </c>
    </row>
    <row r="135" spans="1:52" x14ac:dyDescent="0.25">
      <c r="A135" s="57" t="s">
        <v>101</v>
      </c>
      <c r="B135" s="41">
        <v>5196</v>
      </c>
      <c r="C135" s="41">
        <v>5904</v>
      </c>
      <c r="D135" s="41">
        <v>6175</v>
      </c>
      <c r="E135" s="41">
        <v>6297</v>
      </c>
      <c r="F135" s="41">
        <v>7483</v>
      </c>
      <c r="G135" s="41">
        <v>7367</v>
      </c>
      <c r="H135" s="41">
        <v>7482</v>
      </c>
      <c r="I135" s="41">
        <v>7665</v>
      </c>
      <c r="J135" s="41">
        <v>7175</v>
      </c>
      <c r="K135" s="41">
        <v>7528</v>
      </c>
      <c r="L135" s="41">
        <v>7333</v>
      </c>
      <c r="M135" s="41">
        <v>8441</v>
      </c>
      <c r="N135" s="41">
        <v>15038</v>
      </c>
      <c r="O135" s="41">
        <v>22502</v>
      </c>
      <c r="P135" s="41">
        <v>31027</v>
      </c>
      <c r="Q135" s="41">
        <v>40504</v>
      </c>
      <c r="R135" s="41">
        <v>49928</v>
      </c>
      <c r="S135" s="41">
        <v>62578</v>
      </c>
      <c r="T135" s="41">
        <v>77759</v>
      </c>
      <c r="U135" s="41">
        <v>94913</v>
      </c>
      <c r="V135" s="41">
        <v>249347</v>
      </c>
      <c r="W135" s="41">
        <v>384201</v>
      </c>
      <c r="X135" s="41">
        <v>491953</v>
      </c>
      <c r="Y135" s="41">
        <v>576847</v>
      </c>
      <c r="Z135" s="41">
        <v>661632</v>
      </c>
      <c r="AA135" s="41">
        <v>765379</v>
      </c>
      <c r="AB135" s="41">
        <v>886533</v>
      </c>
      <c r="AC135" s="41">
        <v>1023195</v>
      </c>
      <c r="AD135" s="41">
        <v>1175657</v>
      </c>
      <c r="AE135" s="41">
        <v>1344253</v>
      </c>
      <c r="AF135" s="41">
        <v>1532704</v>
      </c>
      <c r="AG135" s="41">
        <v>1742787</v>
      </c>
      <c r="AH135" s="41">
        <v>1977672</v>
      </c>
      <c r="AI135" s="41">
        <v>2233264</v>
      </c>
      <c r="AJ135" s="41">
        <v>2513630</v>
      </c>
      <c r="AK135" s="41">
        <v>2818646</v>
      </c>
      <c r="AL135" s="41">
        <v>3148270</v>
      </c>
      <c r="AM135" s="41">
        <v>3499833</v>
      </c>
      <c r="AN135" s="41">
        <v>3869110</v>
      </c>
      <c r="AO135" s="41">
        <v>4251409</v>
      </c>
      <c r="AP135" s="41">
        <v>4642111</v>
      </c>
      <c r="AQ135" s="41">
        <v>5039152</v>
      </c>
      <c r="AR135" s="41">
        <v>5442175</v>
      </c>
      <c r="AS135" s="41">
        <v>5844520</v>
      </c>
      <c r="AT135" s="41">
        <v>6249462</v>
      </c>
      <c r="AU135" s="41">
        <v>6657145</v>
      </c>
      <c r="AV135" s="41">
        <v>7066939</v>
      </c>
      <c r="AW135" s="41">
        <v>7476097</v>
      </c>
      <c r="AX135" s="41">
        <v>7888446</v>
      </c>
      <c r="AY135" s="41">
        <v>8307469</v>
      </c>
      <c r="AZ135" s="41">
        <v>8733268</v>
      </c>
    </row>
    <row r="136" spans="1:52" x14ac:dyDescent="0.25">
      <c r="A136" s="57" t="s">
        <v>102</v>
      </c>
      <c r="B136" s="41">
        <v>0</v>
      </c>
      <c r="C136" s="41">
        <v>0</v>
      </c>
      <c r="D136" s="41">
        <v>0</v>
      </c>
      <c r="E136" s="41">
        <v>0</v>
      </c>
      <c r="F136" s="41">
        <v>0</v>
      </c>
      <c r="G136" s="41">
        <v>0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41">
        <v>1</v>
      </c>
      <c r="S136" s="41">
        <v>4</v>
      </c>
      <c r="T136" s="41">
        <v>11</v>
      </c>
      <c r="U136" s="41">
        <v>30</v>
      </c>
      <c r="V136" s="41">
        <v>244</v>
      </c>
      <c r="W136" s="41">
        <v>629</v>
      </c>
      <c r="X136" s="41">
        <v>1253</v>
      </c>
      <c r="Y136" s="41">
        <v>2243</v>
      </c>
      <c r="Z136" s="41">
        <v>4070</v>
      </c>
      <c r="AA136" s="41">
        <v>7746</v>
      </c>
      <c r="AB136" s="41">
        <v>14492</v>
      </c>
      <c r="AC136" s="41">
        <v>25877</v>
      </c>
      <c r="AD136" s="41">
        <v>43905</v>
      </c>
      <c r="AE136" s="41">
        <v>70702</v>
      </c>
      <c r="AF136" s="41">
        <v>108831</v>
      </c>
      <c r="AG136" s="41">
        <v>160408</v>
      </c>
      <c r="AH136" s="41">
        <v>227234</v>
      </c>
      <c r="AI136" s="41">
        <v>309059</v>
      </c>
      <c r="AJ136" s="41">
        <v>406570</v>
      </c>
      <c r="AK136" s="41">
        <v>518747</v>
      </c>
      <c r="AL136" s="41">
        <v>644535</v>
      </c>
      <c r="AM136" s="41">
        <v>781662</v>
      </c>
      <c r="AN136" s="41">
        <v>928027</v>
      </c>
      <c r="AO136" s="41">
        <v>1080792</v>
      </c>
      <c r="AP136" s="41">
        <v>1237689</v>
      </c>
      <c r="AQ136" s="41">
        <v>1396218</v>
      </c>
      <c r="AR136" s="41">
        <v>1555324</v>
      </c>
      <c r="AS136" s="41">
        <v>1712954</v>
      </c>
      <c r="AT136" s="41">
        <v>1869105</v>
      </c>
      <c r="AU136" s="41">
        <v>2022875</v>
      </c>
      <c r="AV136" s="41">
        <v>2174653</v>
      </c>
      <c r="AW136" s="41">
        <v>2323182</v>
      </c>
      <c r="AX136" s="41">
        <v>2470047</v>
      </c>
      <c r="AY136" s="41">
        <v>2616156</v>
      </c>
      <c r="AZ136" s="41">
        <v>2763382</v>
      </c>
    </row>
    <row r="137" spans="1:52" x14ac:dyDescent="0.25">
      <c r="A137" s="57" t="s">
        <v>103</v>
      </c>
      <c r="B137" s="41">
        <v>0</v>
      </c>
      <c r="C137" s="41">
        <v>0</v>
      </c>
      <c r="D137" s="41">
        <v>0</v>
      </c>
      <c r="E137" s="41">
        <v>0</v>
      </c>
      <c r="F137" s="41">
        <v>0</v>
      </c>
      <c r="G137" s="41">
        <v>0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1">
        <v>0</v>
      </c>
      <c r="Q137" s="41">
        <v>0</v>
      </c>
      <c r="R137" s="41">
        <v>0</v>
      </c>
      <c r="S137" s="41">
        <v>0</v>
      </c>
      <c r="T137" s="41">
        <v>0</v>
      </c>
      <c r="U137" s="41">
        <v>0</v>
      </c>
      <c r="V137" s="41">
        <v>0</v>
      </c>
      <c r="W137" s="41">
        <v>0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C137" s="41">
        <v>0</v>
      </c>
      <c r="AD137" s="41">
        <v>0</v>
      </c>
      <c r="AE137" s="41">
        <v>0</v>
      </c>
      <c r="AF137" s="41">
        <v>0</v>
      </c>
      <c r="AG137" s="41">
        <v>0</v>
      </c>
      <c r="AH137" s="41">
        <v>0</v>
      </c>
      <c r="AI137" s="41">
        <v>0</v>
      </c>
      <c r="AJ137" s="41">
        <v>0</v>
      </c>
      <c r="AK137" s="41">
        <v>0</v>
      </c>
      <c r="AL137" s="41">
        <v>0</v>
      </c>
      <c r="AM137" s="41">
        <v>0</v>
      </c>
      <c r="AN137" s="41">
        <v>0</v>
      </c>
      <c r="AO137" s="41">
        <v>0</v>
      </c>
      <c r="AP137" s="41">
        <v>0</v>
      </c>
      <c r="AQ137" s="41">
        <v>0</v>
      </c>
      <c r="AR137" s="41">
        <v>0</v>
      </c>
      <c r="AS137" s="41">
        <v>0</v>
      </c>
      <c r="AT137" s="41">
        <v>0</v>
      </c>
      <c r="AU137" s="41">
        <v>0</v>
      </c>
      <c r="AV137" s="41">
        <v>0</v>
      </c>
      <c r="AW137" s="41">
        <v>0</v>
      </c>
      <c r="AX137" s="41">
        <v>0</v>
      </c>
      <c r="AY137" s="41">
        <v>0</v>
      </c>
      <c r="AZ137" s="41">
        <v>0</v>
      </c>
    </row>
    <row r="138" spans="1:52" x14ac:dyDescent="0.25">
      <c r="A138" s="57" t="s">
        <v>110</v>
      </c>
      <c r="B138" s="41">
        <v>0</v>
      </c>
      <c r="C138" s="41">
        <v>0</v>
      </c>
      <c r="D138" s="41">
        <v>0</v>
      </c>
      <c r="E138" s="41">
        <v>0</v>
      </c>
      <c r="F138" s="41">
        <v>0</v>
      </c>
      <c r="G138" s="41">
        <v>0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v>0</v>
      </c>
      <c r="AD138" s="41">
        <v>0</v>
      </c>
      <c r="AE138" s="41">
        <v>0</v>
      </c>
      <c r="AF138" s="41">
        <v>0</v>
      </c>
      <c r="AG138" s="41">
        <v>0</v>
      </c>
      <c r="AH138" s="41">
        <v>0</v>
      </c>
      <c r="AI138" s="41">
        <v>0</v>
      </c>
      <c r="AJ138" s="41">
        <v>0</v>
      </c>
      <c r="AK138" s="41">
        <v>0</v>
      </c>
      <c r="AL138" s="41">
        <v>0</v>
      </c>
      <c r="AM138" s="41">
        <v>0</v>
      </c>
      <c r="AN138" s="41">
        <v>0</v>
      </c>
      <c r="AO138" s="41">
        <v>0</v>
      </c>
      <c r="AP138" s="41">
        <v>0</v>
      </c>
      <c r="AQ138" s="41">
        <v>0</v>
      </c>
      <c r="AR138" s="41">
        <v>0</v>
      </c>
      <c r="AS138" s="41">
        <v>0</v>
      </c>
      <c r="AT138" s="41">
        <v>0</v>
      </c>
      <c r="AU138" s="41">
        <v>0</v>
      </c>
      <c r="AV138" s="41">
        <v>0</v>
      </c>
      <c r="AW138" s="41">
        <v>0</v>
      </c>
      <c r="AX138" s="41">
        <v>0</v>
      </c>
      <c r="AY138" s="41">
        <v>0</v>
      </c>
      <c r="AZ138" s="41">
        <v>0</v>
      </c>
    </row>
    <row r="139" spans="1:52" x14ac:dyDescent="0.25">
      <c r="A139" s="55" t="s">
        <v>104</v>
      </c>
      <c r="B139" s="56">
        <v>0</v>
      </c>
      <c r="C139" s="56">
        <v>0</v>
      </c>
      <c r="D139" s="56">
        <v>0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73</v>
      </c>
      <c r="S139" s="56">
        <v>186</v>
      </c>
      <c r="T139" s="56">
        <v>335</v>
      </c>
      <c r="U139" s="56">
        <v>512</v>
      </c>
      <c r="V139" s="56">
        <v>1087</v>
      </c>
      <c r="W139" s="56">
        <v>1192</v>
      </c>
      <c r="X139" s="56">
        <v>1197</v>
      </c>
      <c r="Y139" s="56">
        <v>1184</v>
      </c>
      <c r="Z139" s="56">
        <v>1160</v>
      </c>
      <c r="AA139" s="56">
        <v>1122</v>
      </c>
      <c r="AB139" s="56">
        <v>1075</v>
      </c>
      <c r="AC139" s="56">
        <v>1017</v>
      </c>
      <c r="AD139" s="56">
        <v>950</v>
      </c>
      <c r="AE139" s="56">
        <v>984</v>
      </c>
      <c r="AF139" s="56">
        <v>2361</v>
      </c>
      <c r="AG139" s="56">
        <v>5766</v>
      </c>
      <c r="AH139" s="56">
        <v>11472</v>
      </c>
      <c r="AI139" s="56">
        <v>19580</v>
      </c>
      <c r="AJ139" s="56">
        <v>30234</v>
      </c>
      <c r="AK139" s="56">
        <v>43471</v>
      </c>
      <c r="AL139" s="56">
        <v>59282</v>
      </c>
      <c r="AM139" s="56">
        <v>77619</v>
      </c>
      <c r="AN139" s="56">
        <v>98393</v>
      </c>
      <c r="AO139" s="56">
        <v>121467</v>
      </c>
      <c r="AP139" s="56">
        <v>146847</v>
      </c>
      <c r="AQ139" s="56">
        <v>174559</v>
      </c>
      <c r="AR139" s="56">
        <v>204707</v>
      </c>
      <c r="AS139" s="56">
        <v>237189</v>
      </c>
      <c r="AT139" s="56">
        <v>271962</v>
      </c>
      <c r="AU139" s="56">
        <v>308997</v>
      </c>
      <c r="AV139" s="56">
        <v>348151</v>
      </c>
      <c r="AW139" s="56">
        <v>389129</v>
      </c>
      <c r="AX139" s="56">
        <v>432007</v>
      </c>
      <c r="AY139" s="56">
        <v>476884</v>
      </c>
      <c r="AZ139" s="56">
        <v>523558</v>
      </c>
    </row>
    <row r="140" spans="1:52" x14ac:dyDescent="0.25">
      <c r="A140" s="57" t="s">
        <v>105</v>
      </c>
      <c r="B140" s="41">
        <v>0</v>
      </c>
      <c r="C140" s="41">
        <v>0</v>
      </c>
      <c r="D140" s="41">
        <v>0</v>
      </c>
      <c r="E140" s="41">
        <v>0</v>
      </c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4</v>
      </c>
      <c r="S140" s="41">
        <v>12</v>
      </c>
      <c r="T140" s="41">
        <v>26</v>
      </c>
      <c r="U140" s="41">
        <v>46</v>
      </c>
      <c r="V140" s="41">
        <v>180</v>
      </c>
      <c r="W140" s="41">
        <v>205</v>
      </c>
      <c r="X140" s="41">
        <v>210</v>
      </c>
      <c r="Y140" s="41">
        <v>211</v>
      </c>
      <c r="Z140" s="41">
        <v>210</v>
      </c>
      <c r="AA140" s="41">
        <v>208</v>
      </c>
      <c r="AB140" s="41">
        <v>206</v>
      </c>
      <c r="AC140" s="41">
        <v>202</v>
      </c>
      <c r="AD140" s="41">
        <v>199</v>
      </c>
      <c r="AE140" s="41">
        <v>242</v>
      </c>
      <c r="AF140" s="41">
        <v>932</v>
      </c>
      <c r="AG140" s="41">
        <v>2732</v>
      </c>
      <c r="AH140" s="41">
        <v>5951</v>
      </c>
      <c r="AI140" s="41">
        <v>10804</v>
      </c>
      <c r="AJ140" s="41">
        <v>17531</v>
      </c>
      <c r="AK140" s="41">
        <v>26324</v>
      </c>
      <c r="AL140" s="41">
        <v>37326</v>
      </c>
      <c r="AM140" s="41">
        <v>50652</v>
      </c>
      <c r="AN140" s="41">
        <v>66357</v>
      </c>
      <c r="AO140" s="41">
        <v>84443</v>
      </c>
      <c r="AP140" s="41">
        <v>105002</v>
      </c>
      <c r="AQ140" s="41">
        <v>128158</v>
      </c>
      <c r="AR140" s="41">
        <v>154031</v>
      </c>
      <c r="AS140" s="41">
        <v>182584</v>
      </c>
      <c r="AT140" s="41">
        <v>213798</v>
      </c>
      <c r="AU140" s="41">
        <v>247645</v>
      </c>
      <c r="AV140" s="41">
        <v>283953</v>
      </c>
      <c r="AW140" s="41">
        <v>322448</v>
      </c>
      <c r="AX140" s="41">
        <v>363108</v>
      </c>
      <c r="AY140" s="41">
        <v>405953</v>
      </c>
      <c r="AZ140" s="41">
        <v>450759</v>
      </c>
    </row>
    <row r="141" spans="1:52" x14ac:dyDescent="0.25">
      <c r="A141" s="57" t="s">
        <v>111</v>
      </c>
      <c r="B141" s="41">
        <v>0</v>
      </c>
      <c r="C141" s="41">
        <v>0</v>
      </c>
      <c r="D141" s="41">
        <v>0</v>
      </c>
      <c r="E141" s="41">
        <v>0</v>
      </c>
      <c r="F141" s="41">
        <v>0</v>
      </c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41">
        <v>69</v>
      </c>
      <c r="S141" s="41">
        <v>174</v>
      </c>
      <c r="T141" s="41">
        <v>309</v>
      </c>
      <c r="U141" s="41">
        <v>466</v>
      </c>
      <c r="V141" s="41">
        <v>907</v>
      </c>
      <c r="W141" s="41">
        <v>987</v>
      </c>
      <c r="X141" s="41">
        <v>987</v>
      </c>
      <c r="Y141" s="41">
        <v>973</v>
      </c>
      <c r="Z141" s="41">
        <v>950</v>
      </c>
      <c r="AA141" s="41">
        <v>914</v>
      </c>
      <c r="AB141" s="41">
        <v>869</v>
      </c>
      <c r="AC141" s="41">
        <v>815</v>
      </c>
      <c r="AD141" s="41">
        <v>751</v>
      </c>
      <c r="AE141" s="41">
        <v>742</v>
      </c>
      <c r="AF141" s="41">
        <v>1429</v>
      </c>
      <c r="AG141" s="41">
        <v>3034</v>
      </c>
      <c r="AH141" s="41">
        <v>5521</v>
      </c>
      <c r="AI141" s="41">
        <v>8776</v>
      </c>
      <c r="AJ141" s="41">
        <v>12703</v>
      </c>
      <c r="AK141" s="41">
        <v>17147</v>
      </c>
      <c r="AL141" s="41">
        <v>21956</v>
      </c>
      <c r="AM141" s="41">
        <v>26967</v>
      </c>
      <c r="AN141" s="41">
        <v>32036</v>
      </c>
      <c r="AO141" s="41">
        <v>37024</v>
      </c>
      <c r="AP141" s="41">
        <v>41845</v>
      </c>
      <c r="AQ141" s="41">
        <v>46401</v>
      </c>
      <c r="AR141" s="41">
        <v>50676</v>
      </c>
      <c r="AS141" s="41">
        <v>54605</v>
      </c>
      <c r="AT141" s="41">
        <v>58164</v>
      </c>
      <c r="AU141" s="41">
        <v>61352</v>
      </c>
      <c r="AV141" s="41">
        <v>64198</v>
      </c>
      <c r="AW141" s="41">
        <v>66681</v>
      </c>
      <c r="AX141" s="41">
        <v>68899</v>
      </c>
      <c r="AY141" s="41">
        <v>70931</v>
      </c>
      <c r="AZ141" s="41">
        <v>72799</v>
      </c>
    </row>
    <row r="142" spans="1:52" x14ac:dyDescent="0.25">
      <c r="A142" s="53" t="s">
        <v>114</v>
      </c>
      <c r="B142" s="54">
        <v>4977186</v>
      </c>
      <c r="C142" s="54">
        <v>5048061</v>
      </c>
      <c r="D142" s="54">
        <v>5128284</v>
      </c>
      <c r="E142" s="54">
        <v>5160718</v>
      </c>
      <c r="F142" s="54">
        <v>5133236</v>
      </c>
      <c r="G142" s="54">
        <v>5155639</v>
      </c>
      <c r="H142" s="54">
        <v>5258476</v>
      </c>
      <c r="I142" s="54">
        <v>5256191</v>
      </c>
      <c r="J142" s="54">
        <v>5335821</v>
      </c>
      <c r="K142" s="54">
        <v>5331542</v>
      </c>
      <c r="L142" s="54">
        <v>5287311</v>
      </c>
      <c r="M142" s="54">
        <v>5325523</v>
      </c>
      <c r="N142" s="54">
        <v>5253452</v>
      </c>
      <c r="O142" s="54">
        <v>5244760</v>
      </c>
      <c r="P142" s="54">
        <v>5321019</v>
      </c>
      <c r="Q142" s="54">
        <v>5446891</v>
      </c>
      <c r="R142" s="54">
        <v>5698281</v>
      </c>
      <c r="S142" s="54">
        <v>5924240</v>
      </c>
      <c r="T142" s="54">
        <v>6094750</v>
      </c>
      <c r="U142" s="54">
        <v>6221543</v>
      </c>
      <c r="V142" s="54">
        <v>6325780</v>
      </c>
      <c r="W142" s="54">
        <v>6410199</v>
      </c>
      <c r="X142" s="54">
        <v>6476719</v>
      </c>
      <c r="Y142" s="54">
        <v>6539609</v>
      </c>
      <c r="Z142" s="54">
        <v>6599173</v>
      </c>
      <c r="AA142" s="54">
        <v>6658449</v>
      </c>
      <c r="AB142" s="54">
        <v>6717082</v>
      </c>
      <c r="AC142" s="54">
        <v>6769688</v>
      </c>
      <c r="AD142" s="54">
        <v>6816411</v>
      </c>
      <c r="AE142" s="54">
        <v>6858310</v>
      </c>
      <c r="AF142" s="54">
        <v>6897365</v>
      </c>
      <c r="AG142" s="54">
        <v>6935027</v>
      </c>
      <c r="AH142" s="54">
        <v>6976435</v>
      </c>
      <c r="AI142" s="54">
        <v>7014156</v>
      </c>
      <c r="AJ142" s="54">
        <v>7053747</v>
      </c>
      <c r="AK142" s="54">
        <v>7094742</v>
      </c>
      <c r="AL142" s="54">
        <v>7136784</v>
      </c>
      <c r="AM142" s="54">
        <v>7179124</v>
      </c>
      <c r="AN142" s="54">
        <v>7221838</v>
      </c>
      <c r="AO142" s="54">
        <v>7265064</v>
      </c>
      <c r="AP142" s="54">
        <v>7306021</v>
      </c>
      <c r="AQ142" s="54">
        <v>7348791</v>
      </c>
      <c r="AR142" s="54">
        <v>7393319</v>
      </c>
      <c r="AS142" s="54">
        <v>7441505</v>
      </c>
      <c r="AT142" s="54">
        <v>7492039</v>
      </c>
      <c r="AU142" s="54">
        <v>7544511</v>
      </c>
      <c r="AV142" s="54">
        <v>7596652</v>
      </c>
      <c r="AW142" s="54">
        <v>7649452</v>
      </c>
      <c r="AX142" s="54">
        <v>7702962</v>
      </c>
      <c r="AY142" s="54">
        <v>7757602</v>
      </c>
      <c r="AZ142" s="54">
        <v>7813580</v>
      </c>
    </row>
    <row r="143" spans="1:52" x14ac:dyDescent="0.25">
      <c r="A143" s="55" t="s">
        <v>95</v>
      </c>
      <c r="B143" s="56">
        <v>4977186</v>
      </c>
      <c r="C143" s="56">
        <v>5048061</v>
      </c>
      <c r="D143" s="56">
        <v>5128284</v>
      </c>
      <c r="E143" s="56">
        <v>5160718</v>
      </c>
      <c r="F143" s="56">
        <v>5133236</v>
      </c>
      <c r="G143" s="56">
        <v>5155639</v>
      </c>
      <c r="H143" s="56">
        <v>5258476</v>
      </c>
      <c r="I143" s="56">
        <v>5256191</v>
      </c>
      <c r="J143" s="56">
        <v>5335821</v>
      </c>
      <c r="K143" s="56">
        <v>5331542</v>
      </c>
      <c r="L143" s="56">
        <v>5287311</v>
      </c>
      <c r="M143" s="56">
        <v>5325523</v>
      </c>
      <c r="N143" s="56">
        <v>5253452</v>
      </c>
      <c r="O143" s="56">
        <v>5244760</v>
      </c>
      <c r="P143" s="56">
        <v>5321019</v>
      </c>
      <c r="Q143" s="56">
        <v>5446891</v>
      </c>
      <c r="R143" s="56">
        <v>5698266</v>
      </c>
      <c r="S143" s="56">
        <v>5924206</v>
      </c>
      <c r="T143" s="56">
        <v>6094690</v>
      </c>
      <c r="U143" s="56">
        <v>6221450</v>
      </c>
      <c r="V143" s="56">
        <v>6325644</v>
      </c>
      <c r="W143" s="56">
        <v>6410061</v>
      </c>
      <c r="X143" s="56">
        <v>6476581</v>
      </c>
      <c r="Y143" s="56">
        <v>6539471</v>
      </c>
      <c r="Z143" s="56">
        <v>6599035</v>
      </c>
      <c r="AA143" s="56">
        <v>6658310</v>
      </c>
      <c r="AB143" s="56">
        <v>6716942</v>
      </c>
      <c r="AC143" s="56">
        <v>6769549</v>
      </c>
      <c r="AD143" s="56">
        <v>6816268</v>
      </c>
      <c r="AE143" s="56">
        <v>6858086</v>
      </c>
      <c r="AF143" s="56">
        <v>6896324</v>
      </c>
      <c r="AG143" s="56">
        <v>6931809</v>
      </c>
      <c r="AH143" s="56">
        <v>6969436</v>
      </c>
      <c r="AI143" s="56">
        <v>7001616</v>
      </c>
      <c r="AJ143" s="56">
        <v>7033687</v>
      </c>
      <c r="AK143" s="56">
        <v>7065136</v>
      </c>
      <c r="AL143" s="56">
        <v>7095404</v>
      </c>
      <c r="AM143" s="56">
        <v>7123723</v>
      </c>
      <c r="AN143" s="56">
        <v>7150162</v>
      </c>
      <c r="AO143" s="56">
        <v>7174973</v>
      </c>
      <c r="AP143" s="56">
        <v>7195478</v>
      </c>
      <c r="AQ143" s="56">
        <v>7215766</v>
      </c>
      <c r="AR143" s="56">
        <v>7235670</v>
      </c>
      <c r="AS143" s="56">
        <v>7257139</v>
      </c>
      <c r="AT143" s="56">
        <v>7278953</v>
      </c>
      <c r="AU143" s="56">
        <v>7300726</v>
      </c>
      <c r="AV143" s="56">
        <v>7320470</v>
      </c>
      <c r="AW143" s="56">
        <v>7339049</v>
      </c>
      <c r="AX143" s="56">
        <v>7356843</v>
      </c>
      <c r="AY143" s="56">
        <v>7374293</v>
      </c>
      <c r="AZ143" s="56">
        <v>7391953</v>
      </c>
    </row>
    <row r="144" spans="1:52" x14ac:dyDescent="0.25">
      <c r="A144" s="57" t="s">
        <v>97</v>
      </c>
      <c r="B144" s="41">
        <v>4977186</v>
      </c>
      <c r="C144" s="41">
        <v>5048061</v>
      </c>
      <c r="D144" s="41">
        <v>5128284</v>
      </c>
      <c r="E144" s="41">
        <v>5160718</v>
      </c>
      <c r="F144" s="41">
        <v>5133236</v>
      </c>
      <c r="G144" s="41">
        <v>5155639</v>
      </c>
      <c r="H144" s="41">
        <v>5258476</v>
      </c>
      <c r="I144" s="41">
        <v>5256191</v>
      </c>
      <c r="J144" s="41">
        <v>5335821</v>
      </c>
      <c r="K144" s="41">
        <v>5331542</v>
      </c>
      <c r="L144" s="41">
        <v>5287311</v>
      </c>
      <c r="M144" s="41">
        <v>5325523</v>
      </c>
      <c r="N144" s="41">
        <v>5253452</v>
      </c>
      <c r="O144" s="41">
        <v>5244760</v>
      </c>
      <c r="P144" s="41">
        <v>5321019</v>
      </c>
      <c r="Q144" s="41">
        <v>5446891</v>
      </c>
      <c r="R144" s="41">
        <v>5698184</v>
      </c>
      <c r="S144" s="41">
        <v>5924025</v>
      </c>
      <c r="T144" s="41">
        <v>6094390</v>
      </c>
      <c r="U144" s="41">
        <v>6221004</v>
      </c>
      <c r="V144" s="41">
        <v>6325019</v>
      </c>
      <c r="W144" s="41">
        <v>6409206</v>
      </c>
      <c r="X144" s="41">
        <v>6475437</v>
      </c>
      <c r="Y144" s="41">
        <v>6537969</v>
      </c>
      <c r="Z144" s="41">
        <v>6597091</v>
      </c>
      <c r="AA144" s="41">
        <v>6655810</v>
      </c>
      <c r="AB144" s="41">
        <v>6713743</v>
      </c>
      <c r="AC144" s="41">
        <v>6765486</v>
      </c>
      <c r="AD144" s="41">
        <v>6811132</v>
      </c>
      <c r="AE144" s="41">
        <v>6851647</v>
      </c>
      <c r="AF144" s="41">
        <v>6888309</v>
      </c>
      <c r="AG144" s="41">
        <v>6921850</v>
      </c>
      <c r="AH144" s="41">
        <v>6957029</v>
      </c>
      <c r="AI144" s="41">
        <v>6986152</v>
      </c>
      <c r="AJ144" s="41">
        <v>7014380</v>
      </c>
      <c r="AK144" s="41">
        <v>7041055</v>
      </c>
      <c r="AL144" s="41">
        <v>7065367</v>
      </c>
      <c r="AM144" s="41">
        <v>7086233</v>
      </c>
      <c r="AN144" s="41">
        <v>7103290</v>
      </c>
      <c r="AO144" s="41">
        <v>7116441</v>
      </c>
      <c r="AP144" s="41">
        <v>7122355</v>
      </c>
      <c r="AQ144" s="41">
        <v>7124586</v>
      </c>
      <c r="AR144" s="41">
        <v>7122047</v>
      </c>
      <c r="AS144" s="41">
        <v>7115993</v>
      </c>
      <c r="AT144" s="41">
        <v>7103912</v>
      </c>
      <c r="AU144" s="41">
        <v>7084654</v>
      </c>
      <c r="AV144" s="41">
        <v>7054881</v>
      </c>
      <c r="AW144" s="41">
        <v>7014664</v>
      </c>
      <c r="AX144" s="41">
        <v>6962823</v>
      </c>
      <c r="AY144" s="41">
        <v>6899218</v>
      </c>
      <c r="AZ144" s="41">
        <v>6822844</v>
      </c>
    </row>
    <row r="145" spans="1:52" x14ac:dyDescent="0.25">
      <c r="A145" s="57" t="s">
        <v>98</v>
      </c>
      <c r="B145" s="41">
        <v>0</v>
      </c>
      <c r="C145" s="41">
        <v>0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41">
        <v>5</v>
      </c>
      <c r="S145" s="41">
        <v>12</v>
      </c>
      <c r="T145" s="41">
        <v>19</v>
      </c>
      <c r="U145" s="41">
        <v>31</v>
      </c>
      <c r="V145" s="41">
        <v>48</v>
      </c>
      <c r="W145" s="41">
        <v>74</v>
      </c>
      <c r="X145" s="41">
        <v>109</v>
      </c>
      <c r="Y145" s="41">
        <v>155</v>
      </c>
      <c r="Z145" s="41">
        <v>214</v>
      </c>
      <c r="AA145" s="41">
        <v>297</v>
      </c>
      <c r="AB145" s="41">
        <v>403</v>
      </c>
      <c r="AC145" s="41">
        <v>542</v>
      </c>
      <c r="AD145" s="41">
        <v>722</v>
      </c>
      <c r="AE145" s="41">
        <v>956</v>
      </c>
      <c r="AF145" s="41">
        <v>1239</v>
      </c>
      <c r="AG145" s="41">
        <v>1597</v>
      </c>
      <c r="AH145" s="41">
        <v>2068</v>
      </c>
      <c r="AI145" s="41">
        <v>2687</v>
      </c>
      <c r="AJ145" s="41">
        <v>3490</v>
      </c>
      <c r="AK145" s="41">
        <v>4510</v>
      </c>
      <c r="AL145" s="41">
        <v>5792</v>
      </c>
      <c r="AM145" s="41">
        <v>7430</v>
      </c>
      <c r="AN145" s="41">
        <v>9539</v>
      </c>
      <c r="AO145" s="41">
        <v>12219</v>
      </c>
      <c r="AP145" s="41">
        <v>15633</v>
      </c>
      <c r="AQ145" s="41">
        <v>19938</v>
      </c>
      <c r="AR145" s="41">
        <v>25379</v>
      </c>
      <c r="AS145" s="41">
        <v>32143</v>
      </c>
      <c r="AT145" s="41">
        <v>40557</v>
      </c>
      <c r="AU145" s="41">
        <v>50841</v>
      </c>
      <c r="AV145" s="41">
        <v>63339</v>
      </c>
      <c r="AW145" s="41">
        <v>78236</v>
      </c>
      <c r="AX145" s="41">
        <v>95878</v>
      </c>
      <c r="AY145" s="41">
        <v>116339</v>
      </c>
      <c r="AZ145" s="41">
        <v>139892</v>
      </c>
    </row>
    <row r="146" spans="1:52" x14ac:dyDescent="0.25">
      <c r="A146" s="57" t="s">
        <v>115</v>
      </c>
      <c r="B146" s="41">
        <v>0</v>
      </c>
      <c r="C146" s="41">
        <v>0</v>
      </c>
      <c r="D146" s="41">
        <v>0</v>
      </c>
      <c r="E146" s="41">
        <v>0</v>
      </c>
      <c r="F146" s="41">
        <v>0</v>
      </c>
      <c r="G146" s="41">
        <v>0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41">
        <v>0</v>
      </c>
      <c r="N146" s="41">
        <v>0</v>
      </c>
      <c r="O146" s="41">
        <v>0</v>
      </c>
      <c r="P146" s="41">
        <v>0</v>
      </c>
      <c r="Q146" s="41">
        <v>0</v>
      </c>
      <c r="R146" s="41">
        <v>75</v>
      </c>
      <c r="S146" s="41">
        <v>165</v>
      </c>
      <c r="T146" s="41">
        <v>270</v>
      </c>
      <c r="U146" s="41">
        <v>397</v>
      </c>
      <c r="V146" s="41">
        <v>550</v>
      </c>
      <c r="W146" s="41">
        <v>740</v>
      </c>
      <c r="X146" s="41">
        <v>967</v>
      </c>
      <c r="Y146" s="41">
        <v>1243</v>
      </c>
      <c r="Z146" s="41">
        <v>1574</v>
      </c>
      <c r="AA146" s="41">
        <v>1975</v>
      </c>
      <c r="AB146" s="41">
        <v>2469</v>
      </c>
      <c r="AC146" s="41">
        <v>3059</v>
      </c>
      <c r="AD146" s="41">
        <v>3768</v>
      </c>
      <c r="AE146" s="41">
        <v>4593</v>
      </c>
      <c r="AF146" s="41">
        <v>5559</v>
      </c>
      <c r="AG146" s="41">
        <v>6721</v>
      </c>
      <c r="AH146" s="41">
        <v>8132</v>
      </c>
      <c r="AI146" s="41">
        <v>9809</v>
      </c>
      <c r="AJ146" s="41">
        <v>11824</v>
      </c>
      <c r="AK146" s="41">
        <v>14243</v>
      </c>
      <c r="AL146" s="41">
        <v>17167</v>
      </c>
      <c r="AM146" s="41">
        <v>20669</v>
      </c>
      <c r="AN146" s="41">
        <v>24880</v>
      </c>
      <c r="AO146" s="41">
        <v>29884</v>
      </c>
      <c r="AP146" s="41">
        <v>35870</v>
      </c>
      <c r="AQ146" s="41">
        <v>42947</v>
      </c>
      <c r="AR146" s="41">
        <v>51367</v>
      </c>
      <c r="AS146" s="41">
        <v>61251</v>
      </c>
      <c r="AT146" s="41">
        <v>72951</v>
      </c>
      <c r="AU146" s="41">
        <v>86553</v>
      </c>
      <c r="AV146" s="41">
        <v>102368</v>
      </c>
      <c r="AW146" s="41">
        <v>120506</v>
      </c>
      <c r="AX146" s="41">
        <v>141358</v>
      </c>
      <c r="AY146" s="41">
        <v>164978</v>
      </c>
      <c r="AZ146" s="41">
        <v>191797</v>
      </c>
    </row>
    <row r="147" spans="1:52" x14ac:dyDescent="0.25">
      <c r="A147" s="57" t="s">
        <v>109</v>
      </c>
      <c r="B147" s="41">
        <v>0</v>
      </c>
      <c r="C147" s="41">
        <v>0</v>
      </c>
      <c r="D147" s="41">
        <v>0</v>
      </c>
      <c r="E147" s="41">
        <v>0</v>
      </c>
      <c r="F147" s="41">
        <v>0</v>
      </c>
      <c r="G147" s="41">
        <v>0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  <c r="N147" s="41">
        <v>0</v>
      </c>
      <c r="O147" s="41">
        <v>0</v>
      </c>
      <c r="P147" s="41">
        <v>0</v>
      </c>
      <c r="Q147" s="41">
        <v>0</v>
      </c>
      <c r="R147" s="41">
        <v>2</v>
      </c>
      <c r="S147" s="41">
        <v>4</v>
      </c>
      <c r="T147" s="41">
        <v>11</v>
      </c>
      <c r="U147" s="41">
        <v>18</v>
      </c>
      <c r="V147" s="41">
        <v>27</v>
      </c>
      <c r="W147" s="41">
        <v>41</v>
      </c>
      <c r="X147" s="41">
        <v>68</v>
      </c>
      <c r="Y147" s="41">
        <v>104</v>
      </c>
      <c r="Z147" s="41">
        <v>156</v>
      </c>
      <c r="AA147" s="41">
        <v>228</v>
      </c>
      <c r="AB147" s="41">
        <v>327</v>
      </c>
      <c r="AC147" s="41">
        <v>462</v>
      </c>
      <c r="AD147" s="41">
        <v>646</v>
      </c>
      <c r="AE147" s="41">
        <v>890</v>
      </c>
      <c r="AF147" s="41">
        <v>1217</v>
      </c>
      <c r="AG147" s="41">
        <v>1641</v>
      </c>
      <c r="AH147" s="41">
        <v>2207</v>
      </c>
      <c r="AI147" s="41">
        <v>2968</v>
      </c>
      <c r="AJ147" s="41">
        <v>3993</v>
      </c>
      <c r="AK147" s="41">
        <v>5328</v>
      </c>
      <c r="AL147" s="41">
        <v>7078</v>
      </c>
      <c r="AM147" s="41">
        <v>9391</v>
      </c>
      <c r="AN147" s="41">
        <v>12453</v>
      </c>
      <c r="AO147" s="41">
        <v>16429</v>
      </c>
      <c r="AP147" s="41">
        <v>21620</v>
      </c>
      <c r="AQ147" s="41">
        <v>28295</v>
      </c>
      <c r="AR147" s="41">
        <v>36877</v>
      </c>
      <c r="AS147" s="41">
        <v>47752</v>
      </c>
      <c r="AT147" s="41">
        <v>61533</v>
      </c>
      <c r="AU147" s="41">
        <v>78678</v>
      </c>
      <c r="AV147" s="41">
        <v>99882</v>
      </c>
      <c r="AW147" s="41">
        <v>125643</v>
      </c>
      <c r="AX147" s="41">
        <v>156784</v>
      </c>
      <c r="AY147" s="41">
        <v>193758</v>
      </c>
      <c r="AZ147" s="41">
        <v>237420</v>
      </c>
    </row>
    <row r="148" spans="1:52" hidden="1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hidden="1" x14ac:dyDescent="0.25">
      <c r="A149" s="57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</row>
    <row r="150" spans="1:52" hidden="1" x14ac:dyDescent="0.25">
      <c r="A150" s="57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</row>
    <row r="151" spans="1:52" hidden="1" x14ac:dyDescent="0.25">
      <c r="A151" s="57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</row>
    <row r="152" spans="1:52" hidden="1" x14ac:dyDescent="0.25">
      <c r="A152" s="57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</row>
    <row r="153" spans="1:52" x14ac:dyDescent="0.25">
      <c r="A153" s="55" t="s">
        <v>100</v>
      </c>
      <c r="B153" s="56">
        <v>0</v>
      </c>
      <c r="C153" s="56">
        <v>0</v>
      </c>
      <c r="D153" s="56">
        <v>0</v>
      </c>
      <c r="E153" s="56">
        <v>0</v>
      </c>
      <c r="F153" s="56">
        <v>0</v>
      </c>
      <c r="G153" s="56">
        <v>0</v>
      </c>
      <c r="H153" s="56">
        <v>0</v>
      </c>
      <c r="I153" s="56">
        <v>0</v>
      </c>
      <c r="J153" s="56">
        <v>0</v>
      </c>
      <c r="K153" s="56">
        <v>0</v>
      </c>
      <c r="L153" s="56">
        <v>0</v>
      </c>
      <c r="M153" s="56">
        <v>0</v>
      </c>
      <c r="N153" s="56">
        <v>0</v>
      </c>
      <c r="O153" s="56">
        <v>0</v>
      </c>
      <c r="P153" s="56">
        <v>0</v>
      </c>
      <c r="Q153" s="56">
        <v>0</v>
      </c>
      <c r="R153" s="56">
        <v>0</v>
      </c>
      <c r="S153" s="56">
        <v>0</v>
      </c>
      <c r="T153" s="56">
        <v>1</v>
      </c>
      <c r="U153" s="56">
        <v>4</v>
      </c>
      <c r="V153" s="56">
        <v>9</v>
      </c>
      <c r="W153" s="56">
        <v>10</v>
      </c>
      <c r="X153" s="56">
        <v>10</v>
      </c>
      <c r="Y153" s="56">
        <v>10</v>
      </c>
      <c r="Z153" s="56">
        <v>10</v>
      </c>
      <c r="AA153" s="56">
        <v>11</v>
      </c>
      <c r="AB153" s="56">
        <v>12</v>
      </c>
      <c r="AC153" s="56">
        <v>14</v>
      </c>
      <c r="AD153" s="56">
        <v>25</v>
      </c>
      <c r="AE153" s="56">
        <v>116</v>
      </c>
      <c r="AF153" s="56">
        <v>444</v>
      </c>
      <c r="AG153" s="56">
        <v>1106</v>
      </c>
      <c r="AH153" s="56">
        <v>2175</v>
      </c>
      <c r="AI153" s="56">
        <v>3696</v>
      </c>
      <c r="AJ153" s="56">
        <v>5743</v>
      </c>
      <c r="AK153" s="56">
        <v>8345</v>
      </c>
      <c r="AL153" s="56">
        <v>11551</v>
      </c>
      <c r="AM153" s="56">
        <v>15375</v>
      </c>
      <c r="AN153" s="56">
        <v>19842</v>
      </c>
      <c r="AO153" s="56">
        <v>24925</v>
      </c>
      <c r="AP153" s="56">
        <v>30592</v>
      </c>
      <c r="AQ153" s="56">
        <v>36823</v>
      </c>
      <c r="AR153" s="56">
        <v>43676</v>
      </c>
      <c r="AS153" s="56">
        <v>51167</v>
      </c>
      <c r="AT153" s="56">
        <v>59239</v>
      </c>
      <c r="AU153" s="56">
        <v>67923</v>
      </c>
      <c r="AV153" s="56">
        <v>77117</v>
      </c>
      <c r="AW153" s="56">
        <v>86847</v>
      </c>
      <c r="AX153" s="56">
        <v>97034</v>
      </c>
      <c r="AY153" s="56">
        <v>107672</v>
      </c>
      <c r="AZ153" s="56">
        <v>118644</v>
      </c>
    </row>
    <row r="154" spans="1:52" x14ac:dyDescent="0.25">
      <c r="A154" s="57" t="s">
        <v>101</v>
      </c>
      <c r="B154" s="41">
        <v>0</v>
      </c>
      <c r="C154" s="41">
        <v>0</v>
      </c>
      <c r="D154" s="41">
        <v>0</v>
      </c>
      <c r="E154" s="41">
        <v>0</v>
      </c>
      <c r="F154" s="41">
        <v>0</v>
      </c>
      <c r="G154" s="41">
        <v>0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41">
        <v>0</v>
      </c>
      <c r="AD154" s="41">
        <v>0</v>
      </c>
      <c r="AE154" s="41">
        <v>0</v>
      </c>
      <c r="AF154" s="41">
        <v>0</v>
      </c>
      <c r="AG154" s="41">
        <v>0</v>
      </c>
      <c r="AH154" s="41">
        <v>0</v>
      </c>
      <c r="AI154" s="41">
        <v>0</v>
      </c>
      <c r="AJ154" s="41">
        <v>0</v>
      </c>
      <c r="AK154" s="41">
        <v>0</v>
      </c>
      <c r="AL154" s="41">
        <v>0</v>
      </c>
      <c r="AM154" s="41">
        <v>0</v>
      </c>
      <c r="AN154" s="41">
        <v>0</v>
      </c>
      <c r="AO154" s="41">
        <v>0</v>
      </c>
      <c r="AP154" s="41">
        <v>0</v>
      </c>
      <c r="AQ154" s="41">
        <v>0</v>
      </c>
      <c r="AR154" s="41">
        <v>0</v>
      </c>
      <c r="AS154" s="41">
        <v>0</v>
      </c>
      <c r="AT154" s="41">
        <v>0</v>
      </c>
      <c r="AU154" s="41">
        <v>0</v>
      </c>
      <c r="AV154" s="41">
        <v>0</v>
      </c>
      <c r="AW154" s="41">
        <v>0</v>
      </c>
      <c r="AX154" s="41">
        <v>0</v>
      </c>
      <c r="AY154" s="41">
        <v>0</v>
      </c>
      <c r="AZ154" s="41">
        <v>0</v>
      </c>
    </row>
    <row r="155" spans="1:52" x14ac:dyDescent="0.25">
      <c r="A155" s="57" t="s">
        <v>102</v>
      </c>
      <c r="B155" s="41">
        <v>0</v>
      </c>
      <c r="C155" s="41">
        <v>0</v>
      </c>
      <c r="D155" s="41">
        <v>0</v>
      </c>
      <c r="E155" s="41">
        <v>0</v>
      </c>
      <c r="F155" s="41">
        <v>0</v>
      </c>
      <c r="G155" s="41">
        <v>0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41">
        <v>0</v>
      </c>
      <c r="U155" s="41">
        <v>0</v>
      </c>
      <c r="V155" s="41">
        <v>0</v>
      </c>
      <c r="W155" s="41">
        <v>0</v>
      </c>
      <c r="X155" s="41">
        <v>0</v>
      </c>
      <c r="Y155" s="41">
        <v>0</v>
      </c>
      <c r="Z155" s="41">
        <v>0</v>
      </c>
      <c r="AA155" s="41">
        <v>0</v>
      </c>
      <c r="AB155" s="41">
        <v>0</v>
      </c>
      <c r="AC155" s="41">
        <v>0</v>
      </c>
      <c r="AD155" s="41">
        <v>0</v>
      </c>
      <c r="AE155" s="41">
        <v>0</v>
      </c>
      <c r="AF155" s="41">
        <v>0</v>
      </c>
      <c r="AG155" s="41">
        <v>0</v>
      </c>
      <c r="AH155" s="41">
        <v>0</v>
      </c>
      <c r="AI155" s="41">
        <v>0</v>
      </c>
      <c r="AJ155" s="41">
        <v>0</v>
      </c>
      <c r="AK155" s="41">
        <v>0</v>
      </c>
      <c r="AL155" s="41">
        <v>0</v>
      </c>
      <c r="AM155" s="41">
        <v>0</v>
      </c>
      <c r="AN155" s="41">
        <v>0</v>
      </c>
      <c r="AO155" s="41">
        <v>0</v>
      </c>
      <c r="AP155" s="41">
        <v>0</v>
      </c>
      <c r="AQ155" s="41">
        <v>0</v>
      </c>
      <c r="AR155" s="41">
        <v>0</v>
      </c>
      <c r="AS155" s="41">
        <v>0</v>
      </c>
      <c r="AT155" s="41">
        <v>0</v>
      </c>
      <c r="AU155" s="41">
        <v>0</v>
      </c>
      <c r="AV155" s="41">
        <v>0</v>
      </c>
      <c r="AW155" s="41">
        <v>0</v>
      </c>
      <c r="AX155" s="41">
        <v>0</v>
      </c>
      <c r="AY155" s="41">
        <v>0</v>
      </c>
      <c r="AZ155" s="41">
        <v>0</v>
      </c>
    </row>
    <row r="156" spans="1:52" x14ac:dyDescent="0.25">
      <c r="A156" s="57" t="s">
        <v>103</v>
      </c>
      <c r="B156" s="41">
        <v>0</v>
      </c>
      <c r="C156" s="41">
        <v>0</v>
      </c>
      <c r="D156" s="41">
        <v>0</v>
      </c>
      <c r="E156" s="41">
        <v>0</v>
      </c>
      <c r="F156" s="41">
        <v>0</v>
      </c>
      <c r="G156" s="41">
        <v>0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41">
        <v>1</v>
      </c>
      <c r="U156" s="41">
        <v>4</v>
      </c>
      <c r="V156" s="41">
        <v>9</v>
      </c>
      <c r="W156" s="41">
        <v>10</v>
      </c>
      <c r="X156" s="41">
        <v>10</v>
      </c>
      <c r="Y156" s="41">
        <v>10</v>
      </c>
      <c r="Z156" s="41">
        <v>10</v>
      </c>
      <c r="AA156" s="41">
        <v>11</v>
      </c>
      <c r="AB156" s="41">
        <v>12</v>
      </c>
      <c r="AC156" s="41">
        <v>14</v>
      </c>
      <c r="AD156" s="41">
        <v>25</v>
      </c>
      <c r="AE156" s="41">
        <v>116</v>
      </c>
      <c r="AF156" s="41">
        <v>444</v>
      </c>
      <c r="AG156" s="41">
        <v>1106</v>
      </c>
      <c r="AH156" s="41">
        <v>2175</v>
      </c>
      <c r="AI156" s="41">
        <v>3696</v>
      </c>
      <c r="AJ156" s="41">
        <v>5743</v>
      </c>
      <c r="AK156" s="41">
        <v>8345</v>
      </c>
      <c r="AL156" s="41">
        <v>11551</v>
      </c>
      <c r="AM156" s="41">
        <v>15375</v>
      </c>
      <c r="AN156" s="41">
        <v>19842</v>
      </c>
      <c r="AO156" s="41">
        <v>24925</v>
      </c>
      <c r="AP156" s="41">
        <v>30592</v>
      </c>
      <c r="AQ156" s="41">
        <v>36823</v>
      </c>
      <c r="AR156" s="41">
        <v>43676</v>
      </c>
      <c r="AS156" s="41">
        <v>51167</v>
      </c>
      <c r="AT156" s="41">
        <v>59239</v>
      </c>
      <c r="AU156" s="41">
        <v>67923</v>
      </c>
      <c r="AV156" s="41">
        <v>77117</v>
      </c>
      <c r="AW156" s="41">
        <v>86847</v>
      </c>
      <c r="AX156" s="41">
        <v>97034</v>
      </c>
      <c r="AY156" s="41">
        <v>107672</v>
      </c>
      <c r="AZ156" s="41">
        <v>118644</v>
      </c>
    </row>
    <row r="157" spans="1:52" x14ac:dyDescent="0.25">
      <c r="A157" s="57" t="s">
        <v>110</v>
      </c>
      <c r="B157" s="41">
        <v>0</v>
      </c>
      <c r="C157" s="41">
        <v>0</v>
      </c>
      <c r="D157" s="41">
        <v>0</v>
      </c>
      <c r="E157" s="41">
        <v>0</v>
      </c>
      <c r="F157" s="41">
        <v>0</v>
      </c>
      <c r="G157" s="41">
        <v>0</v>
      </c>
      <c r="H157" s="41">
        <v>0</v>
      </c>
      <c r="I157" s="41">
        <v>0</v>
      </c>
      <c r="J157" s="41">
        <v>0</v>
      </c>
      <c r="K157" s="41">
        <v>0</v>
      </c>
      <c r="L157" s="41">
        <v>0</v>
      </c>
      <c r="M157" s="41">
        <v>0</v>
      </c>
      <c r="N157" s="41">
        <v>0</v>
      </c>
      <c r="O157" s="41">
        <v>0</v>
      </c>
      <c r="P157" s="41">
        <v>0</v>
      </c>
      <c r="Q157" s="41">
        <v>0</v>
      </c>
      <c r="R157" s="41">
        <v>0</v>
      </c>
      <c r="S157" s="41">
        <v>0</v>
      </c>
      <c r="T157" s="41">
        <v>0</v>
      </c>
      <c r="U157" s="41">
        <v>0</v>
      </c>
      <c r="V157" s="41">
        <v>0</v>
      </c>
      <c r="W157" s="41">
        <v>0</v>
      </c>
      <c r="X157" s="41">
        <v>0</v>
      </c>
      <c r="Y157" s="41">
        <v>0</v>
      </c>
      <c r="Z157" s="41">
        <v>0</v>
      </c>
      <c r="AA157" s="41">
        <v>0</v>
      </c>
      <c r="AB157" s="41">
        <v>0</v>
      </c>
      <c r="AC157" s="41">
        <v>0</v>
      </c>
      <c r="AD157" s="41">
        <v>0</v>
      </c>
      <c r="AE157" s="41">
        <v>0</v>
      </c>
      <c r="AF157" s="41">
        <v>0</v>
      </c>
      <c r="AG157" s="41">
        <v>0</v>
      </c>
      <c r="AH157" s="41">
        <v>0</v>
      </c>
      <c r="AI157" s="41">
        <v>0</v>
      </c>
      <c r="AJ157" s="41">
        <v>0</v>
      </c>
      <c r="AK157" s="41">
        <v>0</v>
      </c>
      <c r="AL157" s="41">
        <v>0</v>
      </c>
      <c r="AM157" s="41">
        <v>0</v>
      </c>
      <c r="AN157" s="41">
        <v>0</v>
      </c>
      <c r="AO157" s="41">
        <v>0</v>
      </c>
      <c r="AP157" s="41">
        <v>0</v>
      </c>
      <c r="AQ157" s="41">
        <v>0</v>
      </c>
      <c r="AR157" s="41">
        <v>0</v>
      </c>
      <c r="AS157" s="41">
        <v>0</v>
      </c>
      <c r="AT157" s="41">
        <v>0</v>
      </c>
      <c r="AU157" s="41">
        <v>0</v>
      </c>
      <c r="AV157" s="41">
        <v>0</v>
      </c>
      <c r="AW157" s="41">
        <v>0</v>
      </c>
      <c r="AX157" s="41">
        <v>0</v>
      </c>
      <c r="AY157" s="41">
        <v>0</v>
      </c>
      <c r="AZ157" s="41">
        <v>0</v>
      </c>
    </row>
    <row r="158" spans="1:52" x14ac:dyDescent="0.25">
      <c r="A158" s="55" t="s">
        <v>104</v>
      </c>
      <c r="B158" s="56">
        <v>0</v>
      </c>
      <c r="C158" s="56">
        <v>0</v>
      </c>
      <c r="D158" s="56">
        <v>0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15</v>
      </c>
      <c r="S158" s="56">
        <v>34</v>
      </c>
      <c r="T158" s="56">
        <v>59</v>
      </c>
      <c r="U158" s="56">
        <v>89</v>
      </c>
      <c r="V158" s="56">
        <v>127</v>
      </c>
      <c r="W158" s="56">
        <v>128</v>
      </c>
      <c r="X158" s="56">
        <v>128</v>
      </c>
      <c r="Y158" s="56">
        <v>128</v>
      </c>
      <c r="Z158" s="56">
        <v>128</v>
      </c>
      <c r="AA158" s="56">
        <v>128</v>
      </c>
      <c r="AB158" s="56">
        <v>128</v>
      </c>
      <c r="AC158" s="56">
        <v>125</v>
      </c>
      <c r="AD158" s="56">
        <v>118</v>
      </c>
      <c r="AE158" s="56">
        <v>108</v>
      </c>
      <c r="AF158" s="56">
        <v>597</v>
      </c>
      <c r="AG158" s="56">
        <v>2112</v>
      </c>
      <c r="AH158" s="56">
        <v>4824</v>
      </c>
      <c r="AI158" s="56">
        <v>8844</v>
      </c>
      <c r="AJ158" s="56">
        <v>14317</v>
      </c>
      <c r="AK158" s="56">
        <v>21261</v>
      </c>
      <c r="AL158" s="56">
        <v>29829</v>
      </c>
      <c r="AM158" s="56">
        <v>40026</v>
      </c>
      <c r="AN158" s="56">
        <v>51834</v>
      </c>
      <c r="AO158" s="56">
        <v>65166</v>
      </c>
      <c r="AP158" s="56">
        <v>79951</v>
      </c>
      <c r="AQ158" s="56">
        <v>96202</v>
      </c>
      <c r="AR158" s="56">
        <v>113973</v>
      </c>
      <c r="AS158" s="56">
        <v>133199</v>
      </c>
      <c r="AT158" s="56">
        <v>153847</v>
      </c>
      <c r="AU158" s="56">
        <v>175862</v>
      </c>
      <c r="AV158" s="56">
        <v>199065</v>
      </c>
      <c r="AW158" s="56">
        <v>223556</v>
      </c>
      <c r="AX158" s="56">
        <v>249085</v>
      </c>
      <c r="AY158" s="56">
        <v>275637</v>
      </c>
      <c r="AZ158" s="56">
        <v>302983</v>
      </c>
    </row>
    <row r="159" spans="1:52" x14ac:dyDescent="0.25">
      <c r="A159" s="57" t="s">
        <v>105</v>
      </c>
      <c r="B159" s="41">
        <v>0</v>
      </c>
      <c r="C159" s="41">
        <v>0</v>
      </c>
      <c r="D159" s="41">
        <v>0</v>
      </c>
      <c r="E159" s="41">
        <v>0</v>
      </c>
      <c r="F159" s="41">
        <v>0</v>
      </c>
      <c r="G159" s="41">
        <v>0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41">
        <v>0</v>
      </c>
      <c r="S159" s="41">
        <v>0</v>
      </c>
      <c r="T159" s="41">
        <v>0</v>
      </c>
      <c r="U159" s="41">
        <v>1</v>
      </c>
      <c r="V159" s="41">
        <v>4</v>
      </c>
      <c r="W159" s="41">
        <v>4</v>
      </c>
      <c r="X159" s="41">
        <v>4</v>
      </c>
      <c r="Y159" s="41">
        <v>4</v>
      </c>
      <c r="Z159" s="41">
        <v>4</v>
      </c>
      <c r="AA159" s="41">
        <v>4</v>
      </c>
      <c r="AB159" s="41">
        <v>4</v>
      </c>
      <c r="AC159" s="41">
        <v>4</v>
      </c>
      <c r="AD159" s="41">
        <v>4</v>
      </c>
      <c r="AE159" s="41">
        <v>4</v>
      </c>
      <c r="AF159" s="41">
        <v>237</v>
      </c>
      <c r="AG159" s="41">
        <v>1011</v>
      </c>
      <c r="AH159" s="41">
        <v>2500</v>
      </c>
      <c r="AI159" s="41">
        <v>4851</v>
      </c>
      <c r="AJ159" s="41">
        <v>8246</v>
      </c>
      <c r="AK159" s="41">
        <v>12795</v>
      </c>
      <c r="AL159" s="41">
        <v>18687</v>
      </c>
      <c r="AM159" s="41">
        <v>26034</v>
      </c>
      <c r="AN159" s="41">
        <v>34868</v>
      </c>
      <c r="AO159" s="41">
        <v>45236</v>
      </c>
      <c r="AP159" s="41">
        <v>57114</v>
      </c>
      <c r="AQ159" s="41">
        <v>70625</v>
      </c>
      <c r="AR159" s="41">
        <v>85817</v>
      </c>
      <c r="AS159" s="41">
        <v>102672</v>
      </c>
      <c r="AT159" s="41">
        <v>121144</v>
      </c>
      <c r="AU159" s="41">
        <v>141245</v>
      </c>
      <c r="AV159" s="41">
        <v>162724</v>
      </c>
      <c r="AW159" s="41">
        <v>185672</v>
      </c>
      <c r="AX159" s="41">
        <v>209820</v>
      </c>
      <c r="AY159" s="41">
        <v>235156</v>
      </c>
      <c r="AZ159" s="41">
        <v>261375</v>
      </c>
    </row>
    <row r="160" spans="1:52" x14ac:dyDescent="0.25">
      <c r="A160" s="58" t="s">
        <v>111</v>
      </c>
      <c r="B160" s="43">
        <v>0</v>
      </c>
      <c r="C160" s="43">
        <v>0</v>
      </c>
      <c r="D160" s="43">
        <v>0</v>
      </c>
      <c r="E160" s="43">
        <v>0</v>
      </c>
      <c r="F160" s="43">
        <v>0</v>
      </c>
      <c r="G160" s="43">
        <v>0</v>
      </c>
      <c r="H160" s="43">
        <v>0</v>
      </c>
      <c r="I160" s="43">
        <v>0</v>
      </c>
      <c r="J160" s="43">
        <v>0</v>
      </c>
      <c r="K160" s="43">
        <v>0</v>
      </c>
      <c r="L160" s="43">
        <v>0</v>
      </c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43">
        <v>15</v>
      </c>
      <c r="S160" s="43">
        <v>34</v>
      </c>
      <c r="T160" s="43">
        <v>59</v>
      </c>
      <c r="U160" s="43">
        <v>88</v>
      </c>
      <c r="V160" s="43">
        <v>123</v>
      </c>
      <c r="W160" s="43">
        <v>124</v>
      </c>
      <c r="X160" s="43">
        <v>124</v>
      </c>
      <c r="Y160" s="43">
        <v>124</v>
      </c>
      <c r="Z160" s="43">
        <v>124</v>
      </c>
      <c r="AA160" s="43">
        <v>124</v>
      </c>
      <c r="AB160" s="43">
        <v>124</v>
      </c>
      <c r="AC160" s="43">
        <v>121</v>
      </c>
      <c r="AD160" s="43">
        <v>114</v>
      </c>
      <c r="AE160" s="43">
        <v>104</v>
      </c>
      <c r="AF160" s="43">
        <v>360</v>
      </c>
      <c r="AG160" s="43">
        <v>1101</v>
      </c>
      <c r="AH160" s="43">
        <v>2324</v>
      </c>
      <c r="AI160" s="43">
        <v>3993</v>
      </c>
      <c r="AJ160" s="43">
        <v>6071</v>
      </c>
      <c r="AK160" s="43">
        <v>8466</v>
      </c>
      <c r="AL160" s="43">
        <v>11142</v>
      </c>
      <c r="AM160" s="43">
        <v>13992</v>
      </c>
      <c r="AN160" s="43">
        <v>16966</v>
      </c>
      <c r="AO160" s="43">
        <v>19930</v>
      </c>
      <c r="AP160" s="43">
        <v>22837</v>
      </c>
      <c r="AQ160" s="43">
        <v>25577</v>
      </c>
      <c r="AR160" s="43">
        <v>28156</v>
      </c>
      <c r="AS160" s="43">
        <v>30527</v>
      </c>
      <c r="AT160" s="43">
        <v>32703</v>
      </c>
      <c r="AU160" s="43">
        <v>34617</v>
      </c>
      <c r="AV160" s="43">
        <v>36341</v>
      </c>
      <c r="AW160" s="43">
        <v>37884</v>
      </c>
      <c r="AX160" s="43">
        <v>39265</v>
      </c>
      <c r="AY160" s="43">
        <v>40481</v>
      </c>
      <c r="AZ160" s="43">
        <v>41608</v>
      </c>
    </row>
    <row r="161" spans="1:52" x14ac:dyDescent="0.25">
      <c r="A161" s="53" t="s">
        <v>116</v>
      </c>
      <c r="B161" s="54">
        <v>330063.1790475634</v>
      </c>
      <c r="C161" s="54">
        <v>351009.88082532288</v>
      </c>
      <c r="D161" s="54">
        <v>367916.21092722681</v>
      </c>
      <c r="E161" s="54">
        <v>375039.24138334551</v>
      </c>
      <c r="F161" s="54">
        <v>437118.85675420141</v>
      </c>
      <c r="G161" s="54">
        <v>450916.33850810013</v>
      </c>
      <c r="H161" s="54">
        <v>471389.73345569643</v>
      </c>
      <c r="I161" s="54">
        <v>487164.69491664221</v>
      </c>
      <c r="J161" s="54">
        <v>485137.90327165648</v>
      </c>
      <c r="K161" s="54">
        <v>433480.55668062117</v>
      </c>
      <c r="L161" s="54">
        <v>449102.96609892522</v>
      </c>
      <c r="M161" s="54">
        <v>448425.45298816875</v>
      </c>
      <c r="N161" s="54">
        <v>450237.31172665808</v>
      </c>
      <c r="O161" s="54">
        <v>475561.47037679993</v>
      </c>
      <c r="P161" s="54">
        <v>478848.58149429015</v>
      </c>
      <c r="Q161" s="54">
        <v>490039.99146842147</v>
      </c>
      <c r="R161" s="54">
        <v>514872</v>
      </c>
      <c r="S161" s="54">
        <v>537527</v>
      </c>
      <c r="T161" s="54">
        <v>557528</v>
      </c>
      <c r="U161" s="54">
        <v>573272</v>
      </c>
      <c r="V161" s="54">
        <v>585902</v>
      </c>
      <c r="W161" s="54">
        <v>597249</v>
      </c>
      <c r="X161" s="54">
        <v>607366</v>
      </c>
      <c r="Y161" s="54">
        <v>617124</v>
      </c>
      <c r="Z161" s="54">
        <v>626600</v>
      </c>
      <c r="AA161" s="54">
        <v>635907</v>
      </c>
      <c r="AB161" s="54">
        <v>644339</v>
      </c>
      <c r="AC161" s="54">
        <v>652261</v>
      </c>
      <c r="AD161" s="54">
        <v>659939</v>
      </c>
      <c r="AE161" s="54">
        <v>667517</v>
      </c>
      <c r="AF161" s="54">
        <v>675050</v>
      </c>
      <c r="AG161" s="54">
        <v>682560</v>
      </c>
      <c r="AH161" s="54">
        <v>690298</v>
      </c>
      <c r="AI161" s="54">
        <v>697454</v>
      </c>
      <c r="AJ161" s="54">
        <v>704743</v>
      </c>
      <c r="AK161" s="54">
        <v>712190</v>
      </c>
      <c r="AL161" s="54">
        <v>719868</v>
      </c>
      <c r="AM161" s="54">
        <v>727789</v>
      </c>
      <c r="AN161" s="54">
        <v>735938</v>
      </c>
      <c r="AO161" s="54">
        <v>744308</v>
      </c>
      <c r="AP161" s="54">
        <v>752968</v>
      </c>
      <c r="AQ161" s="54">
        <v>761968</v>
      </c>
      <c r="AR161" s="54">
        <v>771273</v>
      </c>
      <c r="AS161" s="54">
        <v>780842</v>
      </c>
      <c r="AT161" s="54">
        <v>790583</v>
      </c>
      <c r="AU161" s="54">
        <v>800570</v>
      </c>
      <c r="AV161" s="54">
        <v>810711</v>
      </c>
      <c r="AW161" s="54">
        <v>820983</v>
      </c>
      <c r="AX161" s="54">
        <v>831398</v>
      </c>
      <c r="AY161" s="54">
        <v>841970</v>
      </c>
      <c r="AZ161" s="54">
        <v>852765</v>
      </c>
    </row>
    <row r="162" spans="1:52" x14ac:dyDescent="0.25">
      <c r="A162" s="55" t="s">
        <v>95</v>
      </c>
      <c r="B162" s="56">
        <v>330063.1790475634</v>
      </c>
      <c r="C162" s="56">
        <v>351009.88082532288</v>
      </c>
      <c r="D162" s="56">
        <v>367916.21092722681</v>
      </c>
      <c r="E162" s="56">
        <v>375039.24138334551</v>
      </c>
      <c r="F162" s="56">
        <v>437118.85675420141</v>
      </c>
      <c r="G162" s="56">
        <v>450916.33850810013</v>
      </c>
      <c r="H162" s="56">
        <v>471389.73345569643</v>
      </c>
      <c r="I162" s="56">
        <v>487164.69491664221</v>
      </c>
      <c r="J162" s="56">
        <v>485137.90327165648</v>
      </c>
      <c r="K162" s="56">
        <v>433480.55668062117</v>
      </c>
      <c r="L162" s="56">
        <v>449102.96609892522</v>
      </c>
      <c r="M162" s="56">
        <v>448425.45298816875</v>
      </c>
      <c r="N162" s="56">
        <v>450237.31172665808</v>
      </c>
      <c r="O162" s="56">
        <v>475561.47037679993</v>
      </c>
      <c r="P162" s="56">
        <v>478848.58149429015</v>
      </c>
      <c r="Q162" s="56">
        <v>490039.99146842147</v>
      </c>
      <c r="R162" s="56">
        <v>514870</v>
      </c>
      <c r="S162" s="56">
        <v>537523</v>
      </c>
      <c r="T162" s="56">
        <v>557520</v>
      </c>
      <c r="U162" s="56">
        <v>573259</v>
      </c>
      <c r="V162" s="56">
        <v>585882</v>
      </c>
      <c r="W162" s="56">
        <v>597229</v>
      </c>
      <c r="X162" s="56">
        <v>607346</v>
      </c>
      <c r="Y162" s="56">
        <v>617105</v>
      </c>
      <c r="Z162" s="56">
        <v>626585</v>
      </c>
      <c r="AA162" s="56">
        <v>635896</v>
      </c>
      <c r="AB162" s="56">
        <v>644331</v>
      </c>
      <c r="AC162" s="56">
        <v>652257</v>
      </c>
      <c r="AD162" s="56">
        <v>659937</v>
      </c>
      <c r="AE162" s="56">
        <v>667499</v>
      </c>
      <c r="AF162" s="56">
        <v>674836</v>
      </c>
      <c r="AG162" s="56">
        <v>681813</v>
      </c>
      <c r="AH162" s="56">
        <v>688650</v>
      </c>
      <c r="AI162" s="56">
        <v>694513</v>
      </c>
      <c r="AJ162" s="56">
        <v>700141</v>
      </c>
      <c r="AK162" s="56">
        <v>705563</v>
      </c>
      <c r="AL162" s="56">
        <v>710872</v>
      </c>
      <c r="AM162" s="56">
        <v>716119</v>
      </c>
      <c r="AN162" s="56">
        <v>721362</v>
      </c>
      <c r="AO162" s="56">
        <v>726589</v>
      </c>
      <c r="AP162" s="56">
        <v>731867</v>
      </c>
      <c r="AQ162" s="56">
        <v>737195</v>
      </c>
      <c r="AR162" s="56">
        <v>742543</v>
      </c>
      <c r="AS162" s="56">
        <v>747869</v>
      </c>
      <c r="AT162" s="56">
        <v>753090</v>
      </c>
      <c r="AU162" s="56">
        <v>758253</v>
      </c>
      <c r="AV162" s="56">
        <v>763315</v>
      </c>
      <c r="AW162" s="56">
        <v>768224</v>
      </c>
      <c r="AX162" s="56">
        <v>773073</v>
      </c>
      <c r="AY162" s="56">
        <v>777837</v>
      </c>
      <c r="AZ162" s="56">
        <v>782544</v>
      </c>
    </row>
    <row r="163" spans="1:52" x14ac:dyDescent="0.25">
      <c r="A163" s="57" t="s">
        <v>97</v>
      </c>
      <c r="B163" s="41">
        <v>330063.1790475634</v>
      </c>
      <c r="C163" s="41">
        <v>351009.88082532288</v>
      </c>
      <c r="D163" s="41">
        <v>367916.21092722681</v>
      </c>
      <c r="E163" s="41">
        <v>375039.24138334551</v>
      </c>
      <c r="F163" s="41">
        <v>437118.85675420141</v>
      </c>
      <c r="G163" s="41">
        <v>450916.33850810013</v>
      </c>
      <c r="H163" s="41">
        <v>471389.73345569643</v>
      </c>
      <c r="I163" s="41">
        <v>487164.69491664221</v>
      </c>
      <c r="J163" s="41">
        <v>485137.90327165648</v>
      </c>
      <c r="K163" s="41">
        <v>433480.55668062117</v>
      </c>
      <c r="L163" s="41">
        <v>449102.96609892522</v>
      </c>
      <c r="M163" s="41">
        <v>448425.45298816875</v>
      </c>
      <c r="N163" s="41">
        <v>450237.31172665808</v>
      </c>
      <c r="O163" s="41">
        <v>475561.47037679993</v>
      </c>
      <c r="P163" s="41">
        <v>478848.58149429015</v>
      </c>
      <c r="Q163" s="41">
        <v>490039.99146842147</v>
      </c>
      <c r="R163" s="41">
        <v>514859</v>
      </c>
      <c r="S163" s="41">
        <v>537496</v>
      </c>
      <c r="T163" s="41">
        <v>557473</v>
      </c>
      <c r="U163" s="41">
        <v>573188</v>
      </c>
      <c r="V163" s="41">
        <v>585781</v>
      </c>
      <c r="W163" s="41">
        <v>597092</v>
      </c>
      <c r="X163" s="41">
        <v>607166</v>
      </c>
      <c r="Y163" s="41">
        <v>616870</v>
      </c>
      <c r="Z163" s="41">
        <v>626289</v>
      </c>
      <c r="AA163" s="41">
        <v>635524</v>
      </c>
      <c r="AB163" s="41">
        <v>643860</v>
      </c>
      <c r="AC163" s="41">
        <v>651670</v>
      </c>
      <c r="AD163" s="41">
        <v>659209</v>
      </c>
      <c r="AE163" s="41">
        <v>666592</v>
      </c>
      <c r="AF163" s="41">
        <v>673711</v>
      </c>
      <c r="AG163" s="41">
        <v>680414</v>
      </c>
      <c r="AH163" s="41">
        <v>686911</v>
      </c>
      <c r="AI163" s="41">
        <v>692354</v>
      </c>
      <c r="AJ163" s="41">
        <v>697465</v>
      </c>
      <c r="AK163" s="41">
        <v>702259</v>
      </c>
      <c r="AL163" s="41">
        <v>706788</v>
      </c>
      <c r="AM163" s="41">
        <v>711068</v>
      </c>
      <c r="AN163" s="41">
        <v>715111</v>
      </c>
      <c r="AO163" s="41">
        <v>718832</v>
      </c>
      <c r="AP163" s="41">
        <v>722240</v>
      </c>
      <c r="AQ163" s="41">
        <v>725263</v>
      </c>
      <c r="AR163" s="41">
        <v>727785</v>
      </c>
      <c r="AS163" s="41">
        <v>729648</v>
      </c>
      <c r="AT163" s="41">
        <v>730670</v>
      </c>
      <c r="AU163" s="41">
        <v>730760</v>
      </c>
      <c r="AV163" s="41">
        <v>729757</v>
      </c>
      <c r="AW163" s="41">
        <v>727489</v>
      </c>
      <c r="AX163" s="41">
        <v>723911</v>
      </c>
      <c r="AY163" s="41">
        <v>718917</v>
      </c>
      <c r="AZ163" s="41">
        <v>712466</v>
      </c>
    </row>
    <row r="164" spans="1:52" x14ac:dyDescent="0.25">
      <c r="A164" s="57" t="s">
        <v>98</v>
      </c>
      <c r="B164" s="41">
        <v>0</v>
      </c>
      <c r="C164" s="41">
        <v>0</v>
      </c>
      <c r="D164" s="41">
        <v>0</v>
      </c>
      <c r="E164" s="41">
        <v>0</v>
      </c>
      <c r="F164" s="41">
        <v>0</v>
      </c>
      <c r="G164" s="41">
        <v>0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1</v>
      </c>
      <c r="U164" s="41">
        <v>2</v>
      </c>
      <c r="V164" s="41">
        <v>4</v>
      </c>
      <c r="W164" s="41">
        <v>6</v>
      </c>
      <c r="X164" s="41">
        <v>9</v>
      </c>
      <c r="Y164" s="41">
        <v>14</v>
      </c>
      <c r="Z164" s="41">
        <v>21</v>
      </c>
      <c r="AA164" s="41">
        <v>32</v>
      </c>
      <c r="AB164" s="41">
        <v>46</v>
      </c>
      <c r="AC164" s="41">
        <v>64</v>
      </c>
      <c r="AD164" s="41">
        <v>86</v>
      </c>
      <c r="AE164" s="41">
        <v>116</v>
      </c>
      <c r="AF164" s="41">
        <v>154</v>
      </c>
      <c r="AG164" s="41">
        <v>202</v>
      </c>
      <c r="AH164" s="41">
        <v>267</v>
      </c>
      <c r="AI164" s="41">
        <v>345</v>
      </c>
      <c r="AJ164" s="41">
        <v>444</v>
      </c>
      <c r="AK164" s="41">
        <v>568</v>
      </c>
      <c r="AL164" s="41">
        <v>728</v>
      </c>
      <c r="AM164" s="41">
        <v>933</v>
      </c>
      <c r="AN164" s="41">
        <v>1191</v>
      </c>
      <c r="AO164" s="41">
        <v>1517</v>
      </c>
      <c r="AP164" s="41">
        <v>1934</v>
      </c>
      <c r="AQ164" s="41">
        <v>2456</v>
      </c>
      <c r="AR164" s="41">
        <v>3103</v>
      </c>
      <c r="AS164" s="41">
        <v>3907</v>
      </c>
      <c r="AT164" s="41">
        <v>4890</v>
      </c>
      <c r="AU164" s="41">
        <v>6088</v>
      </c>
      <c r="AV164" s="41">
        <v>7526</v>
      </c>
      <c r="AW164" s="41">
        <v>9242</v>
      </c>
      <c r="AX164" s="41">
        <v>11250</v>
      </c>
      <c r="AY164" s="41">
        <v>13565</v>
      </c>
      <c r="AZ164" s="41">
        <v>16182</v>
      </c>
    </row>
    <row r="165" spans="1:52" x14ac:dyDescent="0.25">
      <c r="A165" s="57" t="s">
        <v>115</v>
      </c>
      <c r="B165" s="41">
        <v>0</v>
      </c>
      <c r="C165" s="41">
        <v>0</v>
      </c>
      <c r="D165" s="41">
        <v>0</v>
      </c>
      <c r="E165" s="41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11</v>
      </c>
      <c r="S165" s="41">
        <v>27</v>
      </c>
      <c r="T165" s="41">
        <v>46</v>
      </c>
      <c r="U165" s="41">
        <v>69</v>
      </c>
      <c r="V165" s="41">
        <v>96</v>
      </c>
      <c r="W165" s="41">
        <v>128</v>
      </c>
      <c r="X165" s="41">
        <v>166</v>
      </c>
      <c r="Y165" s="41">
        <v>214</v>
      </c>
      <c r="Z165" s="41">
        <v>263</v>
      </c>
      <c r="AA165" s="41">
        <v>321</v>
      </c>
      <c r="AB165" s="41">
        <v>392</v>
      </c>
      <c r="AC165" s="41">
        <v>472</v>
      </c>
      <c r="AD165" s="41">
        <v>568</v>
      </c>
      <c r="AE165" s="41">
        <v>686</v>
      </c>
      <c r="AF165" s="41">
        <v>827</v>
      </c>
      <c r="AG165" s="41">
        <v>999</v>
      </c>
      <c r="AH165" s="41">
        <v>1200</v>
      </c>
      <c r="AI165" s="41">
        <v>1444</v>
      </c>
      <c r="AJ165" s="41">
        <v>1737</v>
      </c>
      <c r="AK165" s="41">
        <v>2083</v>
      </c>
      <c r="AL165" s="41">
        <v>2493</v>
      </c>
      <c r="AM165" s="41">
        <v>2979</v>
      </c>
      <c r="AN165" s="41">
        <v>3561</v>
      </c>
      <c r="AO165" s="41">
        <v>4260</v>
      </c>
      <c r="AP165" s="41">
        <v>5095</v>
      </c>
      <c r="AQ165" s="41">
        <v>6082</v>
      </c>
      <c r="AR165" s="41">
        <v>7256</v>
      </c>
      <c r="AS165" s="41">
        <v>8640</v>
      </c>
      <c r="AT165" s="41">
        <v>10254</v>
      </c>
      <c r="AU165" s="41">
        <v>12128</v>
      </c>
      <c r="AV165" s="41">
        <v>14286</v>
      </c>
      <c r="AW165" s="41">
        <v>16756</v>
      </c>
      <c r="AX165" s="41">
        <v>19581</v>
      </c>
      <c r="AY165" s="41">
        <v>22781</v>
      </c>
      <c r="AZ165" s="41">
        <v>26402</v>
      </c>
    </row>
    <row r="166" spans="1:52" x14ac:dyDescent="0.25">
      <c r="A166" s="57" t="s">
        <v>109</v>
      </c>
      <c r="B166" s="41">
        <v>0</v>
      </c>
      <c r="C166" s="41">
        <v>0</v>
      </c>
      <c r="D166" s="41">
        <v>0</v>
      </c>
      <c r="E166" s="41">
        <v>0</v>
      </c>
      <c r="F166" s="41">
        <v>0</v>
      </c>
      <c r="G166" s="41">
        <v>0</v>
      </c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  <c r="N166" s="41">
        <v>0</v>
      </c>
      <c r="O166" s="41">
        <v>0</v>
      </c>
      <c r="P166" s="41">
        <v>0</v>
      </c>
      <c r="Q166" s="41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1</v>
      </c>
      <c r="W166" s="41">
        <v>3</v>
      </c>
      <c r="X166" s="41">
        <v>5</v>
      </c>
      <c r="Y166" s="41">
        <v>7</v>
      </c>
      <c r="Z166" s="41">
        <v>12</v>
      </c>
      <c r="AA166" s="41">
        <v>19</v>
      </c>
      <c r="AB166" s="41">
        <v>33</v>
      </c>
      <c r="AC166" s="41">
        <v>51</v>
      </c>
      <c r="AD166" s="41">
        <v>74</v>
      </c>
      <c r="AE166" s="41">
        <v>105</v>
      </c>
      <c r="AF166" s="41">
        <v>144</v>
      </c>
      <c r="AG166" s="41">
        <v>198</v>
      </c>
      <c r="AH166" s="41">
        <v>272</v>
      </c>
      <c r="AI166" s="41">
        <v>370</v>
      </c>
      <c r="AJ166" s="41">
        <v>495</v>
      </c>
      <c r="AK166" s="41">
        <v>653</v>
      </c>
      <c r="AL166" s="41">
        <v>863</v>
      </c>
      <c r="AM166" s="41">
        <v>1139</v>
      </c>
      <c r="AN166" s="41">
        <v>1499</v>
      </c>
      <c r="AO166" s="41">
        <v>1980</v>
      </c>
      <c r="AP166" s="41">
        <v>2598</v>
      </c>
      <c r="AQ166" s="41">
        <v>3394</v>
      </c>
      <c r="AR166" s="41">
        <v>4399</v>
      </c>
      <c r="AS166" s="41">
        <v>5674</v>
      </c>
      <c r="AT166" s="41">
        <v>7276</v>
      </c>
      <c r="AU166" s="41">
        <v>9277</v>
      </c>
      <c r="AV166" s="41">
        <v>11746</v>
      </c>
      <c r="AW166" s="41">
        <v>14737</v>
      </c>
      <c r="AX166" s="41">
        <v>18331</v>
      </c>
      <c r="AY166" s="41">
        <v>22574</v>
      </c>
      <c r="AZ166" s="41">
        <v>27494</v>
      </c>
    </row>
    <row r="167" spans="1:52" hidden="1" x14ac:dyDescent="0.25">
      <c r="A167" s="5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hidden="1" x14ac:dyDescent="0.25">
      <c r="A168" s="57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</row>
    <row r="169" spans="1:52" hidden="1" x14ac:dyDescent="0.25">
      <c r="A169" s="57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</row>
    <row r="170" spans="1:52" hidden="1" x14ac:dyDescent="0.25">
      <c r="A170" s="57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</row>
    <row r="171" spans="1:52" hidden="1" x14ac:dyDescent="0.25">
      <c r="A171" s="57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</row>
    <row r="172" spans="1:52" x14ac:dyDescent="0.25">
      <c r="A172" s="55" t="s">
        <v>100</v>
      </c>
      <c r="B172" s="56">
        <v>0</v>
      </c>
      <c r="C172" s="56">
        <v>0</v>
      </c>
      <c r="D172" s="56">
        <v>0</v>
      </c>
      <c r="E172" s="56">
        <v>0</v>
      </c>
      <c r="F172" s="56">
        <v>0</v>
      </c>
      <c r="G172" s="56">
        <v>0</v>
      </c>
      <c r="H172" s="56">
        <v>0</v>
      </c>
      <c r="I172" s="56">
        <v>0</v>
      </c>
      <c r="J172" s="56">
        <v>0</v>
      </c>
      <c r="K172" s="56">
        <v>0</v>
      </c>
      <c r="L172" s="56">
        <v>0</v>
      </c>
      <c r="M172" s="56">
        <v>0</v>
      </c>
      <c r="N172" s="56">
        <v>0</v>
      </c>
      <c r="O172" s="56">
        <v>0</v>
      </c>
      <c r="P172" s="56">
        <v>0</v>
      </c>
      <c r="Q172" s="56">
        <v>0</v>
      </c>
      <c r="R172" s="56">
        <v>0</v>
      </c>
      <c r="S172" s="56">
        <v>0</v>
      </c>
      <c r="T172" s="56">
        <v>0</v>
      </c>
      <c r="U172" s="56">
        <v>0</v>
      </c>
      <c r="V172" s="56">
        <v>0</v>
      </c>
      <c r="W172" s="56">
        <v>0</v>
      </c>
      <c r="X172" s="56">
        <v>0</v>
      </c>
      <c r="Y172" s="56">
        <v>0</v>
      </c>
      <c r="Z172" s="56">
        <v>0</v>
      </c>
      <c r="AA172" s="56">
        <v>0</v>
      </c>
      <c r="AB172" s="56">
        <v>0</v>
      </c>
      <c r="AC172" s="56">
        <v>0</v>
      </c>
      <c r="AD172" s="56">
        <v>2</v>
      </c>
      <c r="AE172" s="56">
        <v>18</v>
      </c>
      <c r="AF172" s="56">
        <v>85</v>
      </c>
      <c r="AG172" s="56">
        <v>226</v>
      </c>
      <c r="AH172" s="56">
        <v>447</v>
      </c>
      <c r="AI172" s="56">
        <v>758</v>
      </c>
      <c r="AJ172" s="56">
        <v>1151</v>
      </c>
      <c r="AK172" s="56">
        <v>1629</v>
      </c>
      <c r="AL172" s="56">
        <v>2200</v>
      </c>
      <c r="AM172" s="56">
        <v>2838</v>
      </c>
      <c r="AN172" s="56">
        <v>3551</v>
      </c>
      <c r="AO172" s="56">
        <v>4332</v>
      </c>
      <c r="AP172" s="56">
        <v>5172</v>
      </c>
      <c r="AQ172" s="56">
        <v>6083</v>
      </c>
      <c r="AR172" s="56">
        <v>7075</v>
      </c>
      <c r="AS172" s="56">
        <v>8148</v>
      </c>
      <c r="AT172" s="56">
        <v>9295</v>
      </c>
      <c r="AU172" s="56">
        <v>10525</v>
      </c>
      <c r="AV172" s="56">
        <v>11821</v>
      </c>
      <c r="AW172" s="56">
        <v>13179</v>
      </c>
      <c r="AX172" s="56">
        <v>14591</v>
      </c>
      <c r="AY172" s="56">
        <v>16064</v>
      </c>
      <c r="AZ172" s="56">
        <v>17612</v>
      </c>
    </row>
    <row r="173" spans="1:52" x14ac:dyDescent="0.25">
      <c r="A173" s="57" t="s">
        <v>101</v>
      </c>
      <c r="B173" s="41">
        <v>0</v>
      </c>
      <c r="C173" s="41">
        <v>0</v>
      </c>
      <c r="D173" s="41">
        <v>0</v>
      </c>
      <c r="E173" s="41">
        <v>0</v>
      </c>
      <c r="F173" s="41">
        <v>0</v>
      </c>
      <c r="G173" s="41">
        <v>0</v>
      </c>
      <c r="H173" s="41">
        <v>0</v>
      </c>
      <c r="I173" s="41">
        <v>0</v>
      </c>
      <c r="J173" s="41">
        <v>0</v>
      </c>
      <c r="K173" s="41">
        <v>0</v>
      </c>
      <c r="L173" s="41">
        <v>0</v>
      </c>
      <c r="M173" s="41">
        <v>0</v>
      </c>
      <c r="N173" s="41">
        <v>0</v>
      </c>
      <c r="O173" s="41">
        <v>0</v>
      </c>
      <c r="P173" s="41">
        <v>0</v>
      </c>
      <c r="Q173" s="41">
        <v>0</v>
      </c>
      <c r="R173" s="41">
        <v>0</v>
      </c>
      <c r="S173" s="41">
        <v>0</v>
      </c>
      <c r="T173" s="41">
        <v>0</v>
      </c>
      <c r="U173" s="41">
        <v>0</v>
      </c>
      <c r="V173" s="41">
        <v>0</v>
      </c>
      <c r="W173" s="41">
        <v>0</v>
      </c>
      <c r="X173" s="41">
        <v>0</v>
      </c>
      <c r="Y173" s="41">
        <v>0</v>
      </c>
      <c r="Z173" s="41">
        <v>0</v>
      </c>
      <c r="AA173" s="41">
        <v>0</v>
      </c>
      <c r="AB173" s="41">
        <v>0</v>
      </c>
      <c r="AC173" s="41">
        <v>0</v>
      </c>
      <c r="AD173" s="41">
        <v>0</v>
      </c>
      <c r="AE173" s="41">
        <v>0</v>
      </c>
      <c r="AF173" s="41">
        <v>0</v>
      </c>
      <c r="AG173" s="41">
        <v>0</v>
      </c>
      <c r="AH173" s="41">
        <v>0</v>
      </c>
      <c r="AI173" s="41">
        <v>0</v>
      </c>
      <c r="AJ173" s="41">
        <v>0</v>
      </c>
      <c r="AK173" s="41">
        <v>0</v>
      </c>
      <c r="AL173" s="41">
        <v>0</v>
      </c>
      <c r="AM173" s="41">
        <v>0</v>
      </c>
      <c r="AN173" s="41">
        <v>0</v>
      </c>
      <c r="AO173" s="41">
        <v>0</v>
      </c>
      <c r="AP173" s="41">
        <v>0</v>
      </c>
      <c r="AQ173" s="41">
        <v>0</v>
      </c>
      <c r="AR173" s="41">
        <v>0</v>
      </c>
      <c r="AS173" s="41">
        <v>0</v>
      </c>
      <c r="AT173" s="41">
        <v>0</v>
      </c>
      <c r="AU173" s="41">
        <v>0</v>
      </c>
      <c r="AV173" s="41">
        <v>0</v>
      </c>
      <c r="AW173" s="41">
        <v>0</v>
      </c>
      <c r="AX173" s="41">
        <v>0</v>
      </c>
      <c r="AY173" s="41">
        <v>0</v>
      </c>
      <c r="AZ173" s="41">
        <v>0</v>
      </c>
    </row>
    <row r="174" spans="1:52" x14ac:dyDescent="0.25">
      <c r="A174" s="57" t="s">
        <v>102</v>
      </c>
      <c r="B174" s="41">
        <v>0</v>
      </c>
      <c r="C174" s="41">
        <v>0</v>
      </c>
      <c r="D174" s="41">
        <v>0</v>
      </c>
      <c r="E174" s="41">
        <v>0</v>
      </c>
      <c r="F174" s="41">
        <v>0</v>
      </c>
      <c r="G174" s="41">
        <v>0</v>
      </c>
      <c r="H174" s="41">
        <v>0</v>
      </c>
      <c r="I174" s="41">
        <v>0</v>
      </c>
      <c r="J174" s="41">
        <v>0</v>
      </c>
      <c r="K174" s="41">
        <v>0</v>
      </c>
      <c r="L174" s="41">
        <v>0</v>
      </c>
      <c r="M174" s="41">
        <v>0</v>
      </c>
      <c r="N174" s="41">
        <v>0</v>
      </c>
      <c r="O174" s="41">
        <v>0</v>
      </c>
      <c r="P174" s="41">
        <v>0</v>
      </c>
      <c r="Q174" s="41">
        <v>0</v>
      </c>
      <c r="R174" s="41">
        <v>0</v>
      </c>
      <c r="S174" s="41">
        <v>0</v>
      </c>
      <c r="T174" s="41">
        <v>0</v>
      </c>
      <c r="U174" s="41">
        <v>0</v>
      </c>
      <c r="V174" s="41">
        <v>0</v>
      </c>
      <c r="W174" s="41">
        <v>0</v>
      </c>
      <c r="X174" s="41">
        <v>0</v>
      </c>
      <c r="Y174" s="41">
        <v>0</v>
      </c>
      <c r="Z174" s="41">
        <v>0</v>
      </c>
      <c r="AA174" s="41">
        <v>0</v>
      </c>
      <c r="AB174" s="41">
        <v>0</v>
      </c>
      <c r="AC174" s="41">
        <v>0</v>
      </c>
      <c r="AD174" s="41">
        <v>0</v>
      </c>
      <c r="AE174" s="41">
        <v>0</v>
      </c>
      <c r="AF174" s="41">
        <v>0</v>
      </c>
      <c r="AG174" s="41">
        <v>0</v>
      </c>
      <c r="AH174" s="41">
        <v>0</v>
      </c>
      <c r="AI174" s="41">
        <v>0</v>
      </c>
      <c r="AJ174" s="41">
        <v>0</v>
      </c>
      <c r="AK174" s="41">
        <v>0</v>
      </c>
      <c r="AL174" s="41">
        <v>0</v>
      </c>
      <c r="AM174" s="41">
        <v>0</v>
      </c>
      <c r="AN174" s="41">
        <v>0</v>
      </c>
      <c r="AO174" s="41">
        <v>0</v>
      </c>
      <c r="AP174" s="41">
        <v>0</v>
      </c>
      <c r="AQ174" s="41">
        <v>0</v>
      </c>
      <c r="AR174" s="41">
        <v>0</v>
      </c>
      <c r="AS174" s="41">
        <v>0</v>
      </c>
      <c r="AT174" s="41">
        <v>0</v>
      </c>
      <c r="AU174" s="41">
        <v>0</v>
      </c>
      <c r="AV174" s="41">
        <v>0</v>
      </c>
      <c r="AW174" s="41">
        <v>0</v>
      </c>
      <c r="AX174" s="41">
        <v>0</v>
      </c>
      <c r="AY174" s="41">
        <v>0</v>
      </c>
      <c r="AZ174" s="41">
        <v>0</v>
      </c>
    </row>
    <row r="175" spans="1:52" x14ac:dyDescent="0.25">
      <c r="A175" s="57" t="s">
        <v>103</v>
      </c>
      <c r="B175" s="41">
        <v>0</v>
      </c>
      <c r="C175" s="41">
        <v>0</v>
      </c>
      <c r="D175" s="41">
        <v>0</v>
      </c>
      <c r="E175" s="41">
        <v>0</v>
      </c>
      <c r="F175" s="41">
        <v>0</v>
      </c>
      <c r="G175" s="41">
        <v>0</v>
      </c>
      <c r="H175" s="41">
        <v>0</v>
      </c>
      <c r="I175" s="41">
        <v>0</v>
      </c>
      <c r="J175" s="41">
        <v>0</v>
      </c>
      <c r="K175" s="41">
        <v>0</v>
      </c>
      <c r="L175" s="41">
        <v>0</v>
      </c>
      <c r="M175" s="41">
        <v>0</v>
      </c>
      <c r="N175" s="41">
        <v>0</v>
      </c>
      <c r="O175" s="41">
        <v>0</v>
      </c>
      <c r="P175" s="41">
        <v>0</v>
      </c>
      <c r="Q175" s="41">
        <v>0</v>
      </c>
      <c r="R175" s="41">
        <v>0</v>
      </c>
      <c r="S175" s="41">
        <v>0</v>
      </c>
      <c r="T175" s="41">
        <v>0</v>
      </c>
      <c r="U175" s="41">
        <v>0</v>
      </c>
      <c r="V175" s="41">
        <v>0</v>
      </c>
      <c r="W175" s="41">
        <v>0</v>
      </c>
      <c r="X175" s="41">
        <v>0</v>
      </c>
      <c r="Y175" s="41">
        <v>0</v>
      </c>
      <c r="Z175" s="41">
        <v>0</v>
      </c>
      <c r="AA175" s="41">
        <v>0</v>
      </c>
      <c r="AB175" s="41">
        <v>0</v>
      </c>
      <c r="AC175" s="41">
        <v>0</v>
      </c>
      <c r="AD175" s="41">
        <v>2</v>
      </c>
      <c r="AE175" s="41">
        <v>18</v>
      </c>
      <c r="AF175" s="41">
        <v>85</v>
      </c>
      <c r="AG175" s="41">
        <v>226</v>
      </c>
      <c r="AH175" s="41">
        <v>447</v>
      </c>
      <c r="AI175" s="41">
        <v>758</v>
      </c>
      <c r="AJ175" s="41">
        <v>1151</v>
      </c>
      <c r="AK175" s="41">
        <v>1629</v>
      </c>
      <c r="AL175" s="41">
        <v>2200</v>
      </c>
      <c r="AM175" s="41">
        <v>2838</v>
      </c>
      <c r="AN175" s="41">
        <v>3551</v>
      </c>
      <c r="AO175" s="41">
        <v>4332</v>
      </c>
      <c r="AP175" s="41">
        <v>5172</v>
      </c>
      <c r="AQ175" s="41">
        <v>6083</v>
      </c>
      <c r="AR175" s="41">
        <v>7075</v>
      </c>
      <c r="AS175" s="41">
        <v>8148</v>
      </c>
      <c r="AT175" s="41">
        <v>9295</v>
      </c>
      <c r="AU175" s="41">
        <v>10525</v>
      </c>
      <c r="AV175" s="41">
        <v>11821</v>
      </c>
      <c r="AW175" s="41">
        <v>13179</v>
      </c>
      <c r="AX175" s="41">
        <v>14591</v>
      </c>
      <c r="AY175" s="41">
        <v>16064</v>
      </c>
      <c r="AZ175" s="41">
        <v>17612</v>
      </c>
    </row>
    <row r="176" spans="1:52" x14ac:dyDescent="0.25">
      <c r="A176" s="57" t="s">
        <v>110</v>
      </c>
      <c r="B176" s="41">
        <v>0</v>
      </c>
      <c r="C176" s="41">
        <v>0</v>
      </c>
      <c r="D176" s="41">
        <v>0</v>
      </c>
      <c r="E176" s="41">
        <v>0</v>
      </c>
      <c r="F176" s="41">
        <v>0</v>
      </c>
      <c r="G176" s="41">
        <v>0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41">
        <v>0</v>
      </c>
      <c r="S176" s="41">
        <v>0</v>
      </c>
      <c r="T176" s="41">
        <v>0</v>
      </c>
      <c r="U176" s="41">
        <v>0</v>
      </c>
      <c r="V176" s="41">
        <v>0</v>
      </c>
      <c r="W176" s="41">
        <v>0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41">
        <v>0</v>
      </c>
      <c r="AD176" s="41">
        <v>0</v>
      </c>
      <c r="AE176" s="41">
        <v>0</v>
      </c>
      <c r="AF176" s="41">
        <v>0</v>
      </c>
      <c r="AG176" s="41">
        <v>0</v>
      </c>
      <c r="AH176" s="41">
        <v>0</v>
      </c>
      <c r="AI176" s="41">
        <v>0</v>
      </c>
      <c r="AJ176" s="41">
        <v>0</v>
      </c>
      <c r="AK176" s="41">
        <v>0</v>
      </c>
      <c r="AL176" s="41">
        <v>0</v>
      </c>
      <c r="AM176" s="41">
        <v>0</v>
      </c>
      <c r="AN176" s="41">
        <v>0</v>
      </c>
      <c r="AO176" s="41">
        <v>0</v>
      </c>
      <c r="AP176" s="41">
        <v>0</v>
      </c>
      <c r="AQ176" s="41">
        <v>0</v>
      </c>
      <c r="AR176" s="41">
        <v>0</v>
      </c>
      <c r="AS176" s="41">
        <v>0</v>
      </c>
      <c r="AT176" s="41">
        <v>0</v>
      </c>
      <c r="AU176" s="41">
        <v>0</v>
      </c>
      <c r="AV176" s="41">
        <v>0</v>
      </c>
      <c r="AW176" s="41">
        <v>0</v>
      </c>
      <c r="AX176" s="41">
        <v>0</v>
      </c>
      <c r="AY176" s="41">
        <v>0</v>
      </c>
      <c r="AZ176" s="41">
        <v>0</v>
      </c>
    </row>
    <row r="177" spans="1:52" x14ac:dyDescent="0.25">
      <c r="A177" s="55" t="s">
        <v>104</v>
      </c>
      <c r="B177" s="56">
        <v>0</v>
      </c>
      <c r="C177" s="56">
        <v>0</v>
      </c>
      <c r="D177" s="56">
        <v>0</v>
      </c>
      <c r="E177" s="56">
        <v>0</v>
      </c>
      <c r="F177" s="56">
        <v>0</v>
      </c>
      <c r="G177" s="56">
        <v>0</v>
      </c>
      <c r="H177" s="56">
        <v>0</v>
      </c>
      <c r="I177" s="56">
        <v>0</v>
      </c>
      <c r="J177" s="56">
        <v>0</v>
      </c>
      <c r="K177" s="56">
        <v>0</v>
      </c>
      <c r="L177" s="56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56">
        <v>2</v>
      </c>
      <c r="S177" s="56">
        <v>4</v>
      </c>
      <c r="T177" s="56">
        <v>8</v>
      </c>
      <c r="U177" s="56">
        <v>13</v>
      </c>
      <c r="V177" s="56">
        <v>20</v>
      </c>
      <c r="W177" s="56">
        <v>20</v>
      </c>
      <c r="X177" s="56">
        <v>20</v>
      </c>
      <c r="Y177" s="56">
        <v>19</v>
      </c>
      <c r="Z177" s="56">
        <v>15</v>
      </c>
      <c r="AA177" s="56">
        <v>11</v>
      </c>
      <c r="AB177" s="56">
        <v>8</v>
      </c>
      <c r="AC177" s="56">
        <v>4</v>
      </c>
      <c r="AD177" s="56">
        <v>0</v>
      </c>
      <c r="AE177" s="56">
        <v>0</v>
      </c>
      <c r="AF177" s="56">
        <v>129</v>
      </c>
      <c r="AG177" s="56">
        <v>521</v>
      </c>
      <c r="AH177" s="56">
        <v>1201</v>
      </c>
      <c r="AI177" s="56">
        <v>2183</v>
      </c>
      <c r="AJ177" s="56">
        <v>3451</v>
      </c>
      <c r="AK177" s="56">
        <v>4998</v>
      </c>
      <c r="AL177" s="56">
        <v>6796</v>
      </c>
      <c r="AM177" s="56">
        <v>8832</v>
      </c>
      <c r="AN177" s="56">
        <v>11025</v>
      </c>
      <c r="AO177" s="56">
        <v>13387</v>
      </c>
      <c r="AP177" s="56">
        <v>15929</v>
      </c>
      <c r="AQ177" s="56">
        <v>18690</v>
      </c>
      <c r="AR177" s="56">
        <v>21655</v>
      </c>
      <c r="AS177" s="56">
        <v>24825</v>
      </c>
      <c r="AT177" s="56">
        <v>28198</v>
      </c>
      <c r="AU177" s="56">
        <v>31792</v>
      </c>
      <c r="AV177" s="56">
        <v>35575</v>
      </c>
      <c r="AW177" s="56">
        <v>39580</v>
      </c>
      <c r="AX177" s="56">
        <v>43734</v>
      </c>
      <c r="AY177" s="56">
        <v>48069</v>
      </c>
      <c r="AZ177" s="56">
        <v>52609</v>
      </c>
    </row>
    <row r="178" spans="1:52" x14ac:dyDescent="0.25">
      <c r="A178" s="57" t="s">
        <v>105</v>
      </c>
      <c r="B178" s="41">
        <v>0</v>
      </c>
      <c r="C178" s="41">
        <v>0</v>
      </c>
      <c r="D178" s="41">
        <v>0</v>
      </c>
      <c r="E178" s="41">
        <v>0</v>
      </c>
      <c r="F178" s="41">
        <v>0</v>
      </c>
      <c r="G178" s="41">
        <v>0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v>0</v>
      </c>
      <c r="AD178" s="41">
        <v>0</v>
      </c>
      <c r="AE178" s="41">
        <v>0</v>
      </c>
      <c r="AF178" s="41">
        <v>59</v>
      </c>
      <c r="AG178" s="41">
        <v>255</v>
      </c>
      <c r="AH178" s="41">
        <v>625</v>
      </c>
      <c r="AI178" s="41">
        <v>1196</v>
      </c>
      <c r="AJ178" s="41">
        <v>1981</v>
      </c>
      <c r="AK178" s="41">
        <v>2996</v>
      </c>
      <c r="AL178" s="41">
        <v>4246</v>
      </c>
      <c r="AM178" s="41">
        <v>5743</v>
      </c>
      <c r="AN178" s="41">
        <v>7443</v>
      </c>
      <c r="AO178" s="41">
        <v>9358</v>
      </c>
      <c r="AP178" s="41">
        <v>11496</v>
      </c>
      <c r="AQ178" s="41">
        <v>13887</v>
      </c>
      <c r="AR178" s="41">
        <v>16520</v>
      </c>
      <c r="AS178" s="41">
        <v>19387</v>
      </c>
      <c r="AT178" s="41">
        <v>22496</v>
      </c>
      <c r="AU178" s="41">
        <v>25844</v>
      </c>
      <c r="AV178" s="41">
        <v>29400</v>
      </c>
      <c r="AW178" s="41">
        <v>33190</v>
      </c>
      <c r="AX178" s="41">
        <v>37143</v>
      </c>
      <c r="AY178" s="41">
        <v>41295</v>
      </c>
      <c r="AZ178" s="41">
        <v>45643</v>
      </c>
    </row>
    <row r="179" spans="1:52" x14ac:dyDescent="0.25">
      <c r="A179" s="58" t="s">
        <v>111</v>
      </c>
      <c r="B179" s="43">
        <v>0</v>
      </c>
      <c r="C179" s="43">
        <v>0</v>
      </c>
      <c r="D179" s="43">
        <v>0</v>
      </c>
      <c r="E179" s="43">
        <v>0</v>
      </c>
      <c r="F179" s="43">
        <v>0</v>
      </c>
      <c r="G179" s="43">
        <v>0</v>
      </c>
      <c r="H179" s="43">
        <v>0</v>
      </c>
      <c r="I179" s="43">
        <v>0</v>
      </c>
      <c r="J179" s="43">
        <v>0</v>
      </c>
      <c r="K179" s="43">
        <v>0</v>
      </c>
      <c r="L179" s="43">
        <v>0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2</v>
      </c>
      <c r="S179" s="43">
        <v>4</v>
      </c>
      <c r="T179" s="43">
        <v>8</v>
      </c>
      <c r="U179" s="43">
        <v>13</v>
      </c>
      <c r="V179" s="43">
        <v>20</v>
      </c>
      <c r="W179" s="43">
        <v>20</v>
      </c>
      <c r="X179" s="43">
        <v>20</v>
      </c>
      <c r="Y179" s="43">
        <v>19</v>
      </c>
      <c r="Z179" s="43">
        <v>15</v>
      </c>
      <c r="AA179" s="43">
        <v>11</v>
      </c>
      <c r="AB179" s="43">
        <v>8</v>
      </c>
      <c r="AC179" s="43">
        <v>4</v>
      </c>
      <c r="AD179" s="43">
        <v>0</v>
      </c>
      <c r="AE179" s="43">
        <v>0</v>
      </c>
      <c r="AF179" s="43">
        <v>70</v>
      </c>
      <c r="AG179" s="43">
        <v>266</v>
      </c>
      <c r="AH179" s="43">
        <v>576</v>
      </c>
      <c r="AI179" s="43">
        <v>987</v>
      </c>
      <c r="AJ179" s="43">
        <v>1470</v>
      </c>
      <c r="AK179" s="43">
        <v>2002</v>
      </c>
      <c r="AL179" s="43">
        <v>2550</v>
      </c>
      <c r="AM179" s="43">
        <v>3089</v>
      </c>
      <c r="AN179" s="43">
        <v>3582</v>
      </c>
      <c r="AO179" s="43">
        <v>4029</v>
      </c>
      <c r="AP179" s="43">
        <v>4433</v>
      </c>
      <c r="AQ179" s="43">
        <v>4803</v>
      </c>
      <c r="AR179" s="43">
        <v>5135</v>
      </c>
      <c r="AS179" s="43">
        <v>5438</v>
      </c>
      <c r="AT179" s="43">
        <v>5702</v>
      </c>
      <c r="AU179" s="43">
        <v>5948</v>
      </c>
      <c r="AV179" s="43">
        <v>6175</v>
      </c>
      <c r="AW179" s="43">
        <v>6390</v>
      </c>
      <c r="AX179" s="43">
        <v>6591</v>
      </c>
      <c r="AY179" s="43">
        <v>6774</v>
      </c>
      <c r="AZ179" s="43">
        <v>6966</v>
      </c>
    </row>
    <row r="180" spans="1:52" x14ac:dyDescent="0.2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</row>
    <row r="181" spans="1:52" x14ac:dyDescent="0.25">
      <c r="A181" s="32" t="s">
        <v>79</v>
      </c>
      <c r="B181" s="50">
        <v>24799.5</v>
      </c>
      <c r="C181" s="50">
        <v>25140</v>
      </c>
      <c r="D181" s="50">
        <v>25818.5</v>
      </c>
      <c r="E181" s="50">
        <v>26870</v>
      </c>
      <c r="F181" s="50">
        <v>27239</v>
      </c>
      <c r="G181" s="50">
        <v>27797.5</v>
      </c>
      <c r="H181" s="50">
        <v>28308</v>
      </c>
      <c r="I181" s="50">
        <v>28898.5</v>
      </c>
      <c r="J181" s="50">
        <v>29574</v>
      </c>
      <c r="K181" s="50">
        <v>29668.5</v>
      </c>
      <c r="L181" s="50">
        <v>30067.5</v>
      </c>
      <c r="M181" s="50">
        <v>30500.5</v>
      </c>
      <c r="N181" s="50">
        <v>30792</v>
      </c>
      <c r="O181" s="50">
        <v>30755.5</v>
      </c>
      <c r="P181" s="50">
        <v>30829.5</v>
      </c>
      <c r="Q181" s="50">
        <v>30819</v>
      </c>
      <c r="R181" s="50">
        <v>31490.071112255348</v>
      </c>
      <c r="S181" s="50">
        <v>32417.208942362056</v>
      </c>
      <c r="T181" s="50">
        <v>33280.462433404427</v>
      </c>
      <c r="U181" s="50">
        <v>34007.335754202213</v>
      </c>
      <c r="V181" s="50">
        <v>34583.893211580878</v>
      </c>
      <c r="W181" s="50">
        <v>35092.552088072451</v>
      </c>
      <c r="X181" s="50">
        <v>35525.055600280837</v>
      </c>
      <c r="Y181" s="50">
        <v>35954.900911880701</v>
      </c>
      <c r="Z181" s="50">
        <v>36358.751356851986</v>
      </c>
      <c r="AA181" s="50">
        <v>36757.202602236728</v>
      </c>
      <c r="AB181" s="50">
        <v>37159.540767856699</v>
      </c>
      <c r="AC181" s="50">
        <v>37570.431433019396</v>
      </c>
      <c r="AD181" s="50">
        <v>37940.89197443414</v>
      </c>
      <c r="AE181" s="50">
        <v>38311.636169218691</v>
      </c>
      <c r="AF181" s="50">
        <v>38662.728001252857</v>
      </c>
      <c r="AG181" s="50">
        <v>38999.424431977604</v>
      </c>
      <c r="AH181" s="50">
        <v>39311.530900033169</v>
      </c>
      <c r="AI181" s="50">
        <v>39616.639630694561</v>
      </c>
      <c r="AJ181" s="50">
        <v>39913.319717851758</v>
      </c>
      <c r="AK181" s="50">
        <v>40204.84574817284</v>
      </c>
      <c r="AL181" s="50">
        <v>40491.401651296816</v>
      </c>
      <c r="AM181" s="50">
        <v>40776.076131305323</v>
      </c>
      <c r="AN181" s="50">
        <v>41059.598177792883</v>
      </c>
      <c r="AO181" s="50">
        <v>41352.936933798257</v>
      </c>
      <c r="AP181" s="50">
        <v>41651.049139884679</v>
      </c>
      <c r="AQ181" s="50">
        <v>41956.216246911295</v>
      </c>
      <c r="AR181" s="50">
        <v>42265.063704444889</v>
      </c>
      <c r="AS181" s="50">
        <v>42577.670722523624</v>
      </c>
      <c r="AT181" s="50">
        <v>42891.55125257538</v>
      </c>
      <c r="AU181" s="50">
        <v>43210.855864319281</v>
      </c>
      <c r="AV181" s="50">
        <v>43523.289236347904</v>
      </c>
      <c r="AW181" s="50">
        <v>43841.517401560101</v>
      </c>
      <c r="AX181" s="50">
        <v>44171.485063478372</v>
      </c>
      <c r="AY181" s="50">
        <v>44521.946487180045</v>
      </c>
      <c r="AZ181" s="50">
        <v>44904.130939022827</v>
      </c>
    </row>
    <row r="182" spans="1:52" x14ac:dyDescent="0.25">
      <c r="A182" s="51" t="s">
        <v>74</v>
      </c>
      <c r="B182" s="52">
        <v>19438</v>
      </c>
      <c r="C182" s="52">
        <v>19716.5</v>
      </c>
      <c r="D182" s="52">
        <v>20278.5</v>
      </c>
      <c r="E182" s="52">
        <v>21215</v>
      </c>
      <c r="F182" s="52">
        <v>21252</v>
      </c>
      <c r="G182" s="52">
        <v>21670</v>
      </c>
      <c r="H182" s="52">
        <v>22023</v>
      </c>
      <c r="I182" s="52">
        <v>22477.5</v>
      </c>
      <c r="J182" s="52">
        <v>23097.5</v>
      </c>
      <c r="K182" s="52">
        <v>23436.5</v>
      </c>
      <c r="L182" s="52">
        <v>23866.5</v>
      </c>
      <c r="M182" s="52">
        <v>24270.5</v>
      </c>
      <c r="N182" s="52">
        <v>24707</v>
      </c>
      <c r="O182" s="52">
        <v>24839</v>
      </c>
      <c r="P182" s="52">
        <v>25003</v>
      </c>
      <c r="Q182" s="52">
        <v>25061</v>
      </c>
      <c r="R182" s="52">
        <v>25746.705753506118</v>
      </c>
      <c r="S182" s="52">
        <v>26509.714094900373</v>
      </c>
      <c r="T182" s="52">
        <v>27202.581171793296</v>
      </c>
      <c r="U182" s="52">
        <v>27779.933046566301</v>
      </c>
      <c r="V182" s="52">
        <v>28226.852344786428</v>
      </c>
      <c r="W182" s="52">
        <v>28616.032595965662</v>
      </c>
      <c r="X182" s="52">
        <v>28937.256203958466</v>
      </c>
      <c r="Y182" s="52">
        <v>29268.511088346786</v>
      </c>
      <c r="Z182" s="52">
        <v>29577.619678128489</v>
      </c>
      <c r="AA182" s="52">
        <v>29884.04743418036</v>
      </c>
      <c r="AB182" s="52">
        <v>30195.696098387678</v>
      </c>
      <c r="AC182" s="52">
        <v>30515.976464061092</v>
      </c>
      <c r="AD182" s="52">
        <v>30795.71889634338</v>
      </c>
      <c r="AE182" s="52">
        <v>31075.798622062684</v>
      </c>
      <c r="AF182" s="52">
        <v>31336.357463646651</v>
      </c>
      <c r="AG182" s="52">
        <v>31596.237147499764</v>
      </c>
      <c r="AH182" s="52">
        <v>31834.035122277041</v>
      </c>
      <c r="AI182" s="52">
        <v>32064.423917557706</v>
      </c>
      <c r="AJ182" s="52">
        <v>32286.392231257807</v>
      </c>
      <c r="AK182" s="52">
        <v>32501.611237242869</v>
      </c>
      <c r="AL182" s="52">
        <v>32713.718231195344</v>
      </c>
      <c r="AM182" s="52">
        <v>32922.37011394219</v>
      </c>
      <c r="AN182" s="52">
        <v>33128.422306486136</v>
      </c>
      <c r="AO182" s="52">
        <v>33343.172972858025</v>
      </c>
      <c r="AP182" s="52">
        <v>33560.307876147461</v>
      </c>
      <c r="AQ182" s="52">
        <v>33781.148545268792</v>
      </c>
      <c r="AR182" s="52">
        <v>34005.715952573009</v>
      </c>
      <c r="AS182" s="52">
        <v>34232.4448232219</v>
      </c>
      <c r="AT182" s="52">
        <v>34459.889661879002</v>
      </c>
      <c r="AU182" s="52">
        <v>34691.321653954576</v>
      </c>
      <c r="AV182" s="52">
        <v>34918.290614395301</v>
      </c>
      <c r="AW182" s="52">
        <v>35150.49671209287</v>
      </c>
      <c r="AX182" s="52">
        <v>35394.479981554381</v>
      </c>
      <c r="AY182" s="52">
        <v>35659.055378776895</v>
      </c>
      <c r="AZ182" s="52">
        <v>35954.859926382691</v>
      </c>
    </row>
    <row r="183" spans="1:52" x14ac:dyDescent="0.25">
      <c r="A183" s="60" t="s">
        <v>117</v>
      </c>
      <c r="B183" s="56">
        <v>9721</v>
      </c>
      <c r="C183" s="56">
        <v>9843.5</v>
      </c>
      <c r="D183" s="56">
        <v>10207</v>
      </c>
      <c r="E183" s="56">
        <v>10723</v>
      </c>
      <c r="F183" s="56">
        <v>10491</v>
      </c>
      <c r="G183" s="56">
        <v>10754.5</v>
      </c>
      <c r="H183" s="56">
        <v>10863</v>
      </c>
      <c r="I183" s="56">
        <v>11060.5</v>
      </c>
      <c r="J183" s="56">
        <v>11318</v>
      </c>
      <c r="K183" s="56">
        <v>11459</v>
      </c>
      <c r="L183" s="56">
        <v>11666.5</v>
      </c>
      <c r="M183" s="56">
        <v>11900.5</v>
      </c>
      <c r="N183" s="56">
        <v>12126</v>
      </c>
      <c r="O183" s="56">
        <v>12221</v>
      </c>
      <c r="P183" s="56">
        <v>12282</v>
      </c>
      <c r="Q183" s="56">
        <v>12285</v>
      </c>
      <c r="R183" s="56">
        <v>12515.94361810511</v>
      </c>
      <c r="S183" s="56">
        <v>12815.057084579139</v>
      </c>
      <c r="T183" s="56">
        <v>13069.568229449198</v>
      </c>
      <c r="U183" s="56">
        <v>13271.593914184783</v>
      </c>
      <c r="V183" s="56">
        <v>13420.0258214682</v>
      </c>
      <c r="W183" s="56">
        <v>13543.069630931841</v>
      </c>
      <c r="X183" s="56">
        <v>13633.680678066159</v>
      </c>
      <c r="Y183" s="56">
        <v>13730.777228002917</v>
      </c>
      <c r="Z183" s="56">
        <v>13814.683923127201</v>
      </c>
      <c r="AA183" s="56">
        <v>13892.459181007245</v>
      </c>
      <c r="AB183" s="56">
        <v>13982.122523921917</v>
      </c>
      <c r="AC183" s="56">
        <v>14075.571837786687</v>
      </c>
      <c r="AD183" s="56">
        <v>14139.605904007985</v>
      </c>
      <c r="AE183" s="56">
        <v>14211.093151843537</v>
      </c>
      <c r="AF183" s="56">
        <v>14276.007195046097</v>
      </c>
      <c r="AG183" s="56">
        <v>14340.353133689023</v>
      </c>
      <c r="AH183" s="56">
        <v>14380.970258078383</v>
      </c>
      <c r="AI183" s="56">
        <v>14421.543621311073</v>
      </c>
      <c r="AJ183" s="56">
        <v>14457.092818345483</v>
      </c>
      <c r="AK183" s="56">
        <v>14484.313914004211</v>
      </c>
      <c r="AL183" s="56">
        <v>14510.283964451464</v>
      </c>
      <c r="AM183" s="56">
        <v>14532.223794551086</v>
      </c>
      <c r="AN183" s="56">
        <v>14550.224273639928</v>
      </c>
      <c r="AO183" s="56">
        <v>14574.320314637887</v>
      </c>
      <c r="AP183" s="56">
        <v>14596.85136796894</v>
      </c>
      <c r="AQ183" s="56">
        <v>14618.043350868644</v>
      </c>
      <c r="AR183" s="56">
        <v>14637.721987062945</v>
      </c>
      <c r="AS183" s="56">
        <v>14653.528864867059</v>
      </c>
      <c r="AT183" s="56">
        <v>14664.921558678003</v>
      </c>
      <c r="AU183" s="56">
        <v>14673.21408746885</v>
      </c>
      <c r="AV183" s="56">
        <v>14670.585406292294</v>
      </c>
      <c r="AW183" s="56">
        <v>14667.777433171261</v>
      </c>
      <c r="AX183" s="56">
        <v>14676.876128068461</v>
      </c>
      <c r="AY183" s="56">
        <v>14700.876672965482</v>
      </c>
      <c r="AZ183" s="56">
        <v>14749.565188579752</v>
      </c>
    </row>
    <row r="184" spans="1:52" x14ac:dyDescent="0.25">
      <c r="A184" s="40" t="s">
        <v>97</v>
      </c>
      <c r="B184" s="41">
        <v>3289.5</v>
      </c>
      <c r="C184" s="41">
        <v>3233</v>
      </c>
      <c r="D184" s="41">
        <v>3362</v>
      </c>
      <c r="E184" s="41">
        <v>3489.5</v>
      </c>
      <c r="F184" s="41">
        <v>3663.5</v>
      </c>
      <c r="G184" s="41">
        <v>3715</v>
      </c>
      <c r="H184" s="41">
        <v>3790.5</v>
      </c>
      <c r="I184" s="41">
        <v>3887</v>
      </c>
      <c r="J184" s="41">
        <v>3938</v>
      </c>
      <c r="K184" s="41">
        <v>3983.5</v>
      </c>
      <c r="L184" s="41">
        <v>4025.5</v>
      </c>
      <c r="M184" s="41">
        <v>4152</v>
      </c>
      <c r="N184" s="41">
        <v>4272</v>
      </c>
      <c r="O184" s="41">
        <v>4222</v>
      </c>
      <c r="P184" s="41">
        <v>4176</v>
      </c>
      <c r="Q184" s="41">
        <v>4092</v>
      </c>
      <c r="R184" s="41">
        <v>4174.4602960960938</v>
      </c>
      <c r="S184" s="41">
        <v>4284.8621735022189</v>
      </c>
      <c r="T184" s="41">
        <v>4374.2051418477367</v>
      </c>
      <c r="U184" s="41">
        <v>4443.3914996658568</v>
      </c>
      <c r="V184" s="41">
        <v>4496.6039464261521</v>
      </c>
      <c r="W184" s="41">
        <v>4538.5208704662873</v>
      </c>
      <c r="X184" s="41">
        <v>4569.0007128235447</v>
      </c>
      <c r="Y184" s="41">
        <v>4597.1321838265185</v>
      </c>
      <c r="Z184" s="41">
        <v>4619.7547013340918</v>
      </c>
      <c r="AA184" s="41">
        <v>4641.6141626890767</v>
      </c>
      <c r="AB184" s="41">
        <v>4666.1257547937093</v>
      </c>
      <c r="AC184" s="41">
        <v>4687.2094576131012</v>
      </c>
      <c r="AD184" s="41">
        <v>4696.9030074737229</v>
      </c>
      <c r="AE184" s="41">
        <v>4712.6551365631112</v>
      </c>
      <c r="AF184" s="41">
        <v>4721.8727762961316</v>
      </c>
      <c r="AG184" s="41">
        <v>4720.0869628658174</v>
      </c>
      <c r="AH184" s="41">
        <v>4718.2877168217037</v>
      </c>
      <c r="AI184" s="41">
        <v>4718.9968171387418</v>
      </c>
      <c r="AJ184" s="41">
        <v>4715.4500870365064</v>
      </c>
      <c r="AK184" s="41">
        <v>4704.2350808766369</v>
      </c>
      <c r="AL184" s="41">
        <v>4696.5210940746174</v>
      </c>
      <c r="AM184" s="41">
        <v>4676.4409815546815</v>
      </c>
      <c r="AN184" s="41">
        <v>4649.8453862296828</v>
      </c>
      <c r="AO184" s="41">
        <v>4618.9101297347888</v>
      </c>
      <c r="AP184" s="41">
        <v>4583.6500923965377</v>
      </c>
      <c r="AQ184" s="41">
        <v>4548.7269258674842</v>
      </c>
      <c r="AR184" s="41">
        <v>4519.0386072876272</v>
      </c>
      <c r="AS184" s="41">
        <v>4483.6186688340204</v>
      </c>
      <c r="AT184" s="41">
        <v>4432.5384321385427</v>
      </c>
      <c r="AU184" s="41">
        <v>4397.3864744340208</v>
      </c>
      <c r="AV184" s="41">
        <v>4348.0870698056842</v>
      </c>
      <c r="AW184" s="41">
        <v>4277.7798116960257</v>
      </c>
      <c r="AX184" s="41">
        <v>4211.7645361926407</v>
      </c>
      <c r="AY184" s="41">
        <v>4137.0914811181929</v>
      </c>
      <c r="AZ184" s="41">
        <v>4083.118032684687</v>
      </c>
    </row>
    <row r="185" spans="1:52" x14ac:dyDescent="0.25">
      <c r="A185" s="40" t="s">
        <v>118</v>
      </c>
      <c r="B185" s="41">
        <v>6431.5</v>
      </c>
      <c r="C185" s="41">
        <v>6610.5</v>
      </c>
      <c r="D185" s="41">
        <v>6845</v>
      </c>
      <c r="E185" s="41">
        <v>7233.5</v>
      </c>
      <c r="F185" s="41">
        <v>6827.5</v>
      </c>
      <c r="G185" s="41">
        <v>7039.5</v>
      </c>
      <c r="H185" s="41">
        <v>7072.5</v>
      </c>
      <c r="I185" s="41">
        <v>7173.5</v>
      </c>
      <c r="J185" s="41">
        <v>7380</v>
      </c>
      <c r="K185" s="41">
        <v>7475.5</v>
      </c>
      <c r="L185" s="41">
        <v>7641</v>
      </c>
      <c r="M185" s="41">
        <v>7748.5</v>
      </c>
      <c r="N185" s="41">
        <v>7854</v>
      </c>
      <c r="O185" s="41">
        <v>7999</v>
      </c>
      <c r="P185" s="41">
        <v>8106</v>
      </c>
      <c r="Q185" s="41">
        <v>8193</v>
      </c>
      <c r="R185" s="41">
        <v>8341.483322009015</v>
      </c>
      <c r="S185" s="41">
        <v>8530.1949110769201</v>
      </c>
      <c r="T185" s="41">
        <v>8695.3630876014613</v>
      </c>
      <c r="U185" s="41">
        <v>8828.2024145189262</v>
      </c>
      <c r="V185" s="41">
        <v>8923.4218750420478</v>
      </c>
      <c r="W185" s="41">
        <v>9004.5487604655536</v>
      </c>
      <c r="X185" s="41">
        <v>9064.6799652426143</v>
      </c>
      <c r="Y185" s="41">
        <v>9133.6450441763973</v>
      </c>
      <c r="Z185" s="41">
        <v>9194.9292217931088</v>
      </c>
      <c r="AA185" s="41">
        <v>9250.8450183181685</v>
      </c>
      <c r="AB185" s="41">
        <v>9315.9967691282072</v>
      </c>
      <c r="AC185" s="41">
        <v>9388.3623801735866</v>
      </c>
      <c r="AD185" s="41">
        <v>9442.7028965342633</v>
      </c>
      <c r="AE185" s="41">
        <v>9498.438015280426</v>
      </c>
      <c r="AF185" s="41">
        <v>9554.1344187499653</v>
      </c>
      <c r="AG185" s="41">
        <v>9620.2661708232063</v>
      </c>
      <c r="AH185" s="41">
        <v>9662.6825412566795</v>
      </c>
      <c r="AI185" s="41">
        <v>9702.5468041723325</v>
      </c>
      <c r="AJ185" s="41">
        <v>9741.6427313089771</v>
      </c>
      <c r="AK185" s="41">
        <v>9780.0788331275744</v>
      </c>
      <c r="AL185" s="41">
        <v>9813.7628703768478</v>
      </c>
      <c r="AM185" s="41">
        <v>9855.7828129964037</v>
      </c>
      <c r="AN185" s="41">
        <v>9900.3788874102447</v>
      </c>
      <c r="AO185" s="41">
        <v>9955.4101849030976</v>
      </c>
      <c r="AP185" s="41">
        <v>10013.201275572403</v>
      </c>
      <c r="AQ185" s="41">
        <v>10069.31642500116</v>
      </c>
      <c r="AR185" s="41">
        <v>10118.683379775319</v>
      </c>
      <c r="AS185" s="41">
        <v>10169.910196033039</v>
      </c>
      <c r="AT185" s="41">
        <v>10232.38312653946</v>
      </c>
      <c r="AU185" s="41">
        <v>10275.827613034829</v>
      </c>
      <c r="AV185" s="41">
        <v>10322.498336486609</v>
      </c>
      <c r="AW185" s="41">
        <v>10389.997621475235</v>
      </c>
      <c r="AX185" s="41">
        <v>10465.111591875821</v>
      </c>
      <c r="AY185" s="41">
        <v>10563.785191847288</v>
      </c>
      <c r="AZ185" s="41">
        <v>10666.447155895066</v>
      </c>
    </row>
    <row r="186" spans="1:52" x14ac:dyDescent="0.25">
      <c r="A186" s="60" t="s">
        <v>81</v>
      </c>
      <c r="B186" s="56">
        <v>362</v>
      </c>
      <c r="C186" s="56">
        <v>400.5</v>
      </c>
      <c r="D186" s="56">
        <v>419.5</v>
      </c>
      <c r="E186" s="56">
        <v>444.5</v>
      </c>
      <c r="F186" s="56">
        <v>476.5</v>
      </c>
      <c r="G186" s="56">
        <v>502</v>
      </c>
      <c r="H186" s="56">
        <v>520</v>
      </c>
      <c r="I186" s="56">
        <v>545</v>
      </c>
      <c r="J186" s="56">
        <v>599.5</v>
      </c>
      <c r="K186" s="56">
        <v>649</v>
      </c>
      <c r="L186" s="56">
        <v>662</v>
      </c>
      <c r="M186" s="56">
        <v>680</v>
      </c>
      <c r="N186" s="56">
        <v>684</v>
      </c>
      <c r="O186" s="56">
        <v>696</v>
      </c>
      <c r="P186" s="56">
        <v>698</v>
      </c>
      <c r="Q186" s="56">
        <v>705</v>
      </c>
      <c r="R186" s="56">
        <v>705.57106887342138</v>
      </c>
      <c r="S186" s="56">
        <v>732.72676211352189</v>
      </c>
      <c r="T186" s="56">
        <v>758.84445174630207</v>
      </c>
      <c r="U186" s="56">
        <v>787.31380532795004</v>
      </c>
      <c r="V186" s="56">
        <v>815.62177034439776</v>
      </c>
      <c r="W186" s="56">
        <v>842.17190833308041</v>
      </c>
      <c r="X186" s="56">
        <v>875.22006878166144</v>
      </c>
      <c r="Y186" s="56">
        <v>904.27613032274496</v>
      </c>
      <c r="Z186" s="56">
        <v>925.46743105757753</v>
      </c>
      <c r="AA186" s="56">
        <v>956.2302849233206</v>
      </c>
      <c r="AB186" s="56">
        <v>991.13108717724106</v>
      </c>
      <c r="AC186" s="56">
        <v>1032.6970689082098</v>
      </c>
      <c r="AD186" s="56">
        <v>1069.3213882707646</v>
      </c>
      <c r="AE186" s="56">
        <v>1102.8167872667559</v>
      </c>
      <c r="AF186" s="56">
        <v>1131.1062503695987</v>
      </c>
      <c r="AG186" s="56">
        <v>1160.5385404924707</v>
      </c>
      <c r="AH186" s="56">
        <v>1193.3658332535028</v>
      </c>
      <c r="AI186" s="56">
        <v>1218.0245089989983</v>
      </c>
      <c r="AJ186" s="56">
        <v>1238.7070856131352</v>
      </c>
      <c r="AK186" s="56">
        <v>1260.1903604288686</v>
      </c>
      <c r="AL186" s="56">
        <v>1277.7059203412798</v>
      </c>
      <c r="AM186" s="56">
        <v>1293.5525952446394</v>
      </c>
      <c r="AN186" s="56">
        <v>1308.138718182787</v>
      </c>
      <c r="AO186" s="56">
        <v>1322.0273671352377</v>
      </c>
      <c r="AP186" s="56">
        <v>1334.6443852023067</v>
      </c>
      <c r="AQ186" s="56">
        <v>1346.863717897412</v>
      </c>
      <c r="AR186" s="56">
        <v>1358.4560969866964</v>
      </c>
      <c r="AS186" s="56">
        <v>1369.8199201735958</v>
      </c>
      <c r="AT186" s="56">
        <v>1380.5977561828859</v>
      </c>
      <c r="AU186" s="56">
        <v>1390.4539112363379</v>
      </c>
      <c r="AV186" s="56">
        <v>1399.9005655727951</v>
      </c>
      <c r="AW186" s="56">
        <v>1409.4017294687389</v>
      </c>
      <c r="AX186" s="56">
        <v>1414.7922562683063</v>
      </c>
      <c r="AY186" s="56">
        <v>1420.9391566377319</v>
      </c>
      <c r="AZ186" s="56">
        <v>1429.8537910841558</v>
      </c>
    </row>
    <row r="187" spans="1:52" x14ac:dyDescent="0.25">
      <c r="A187" s="60" t="s">
        <v>82</v>
      </c>
      <c r="B187" s="56">
        <v>9355</v>
      </c>
      <c r="C187" s="56">
        <v>9472.5</v>
      </c>
      <c r="D187" s="56">
        <v>9652</v>
      </c>
      <c r="E187" s="56">
        <v>10047.5</v>
      </c>
      <c r="F187" s="56">
        <v>10284.5</v>
      </c>
      <c r="G187" s="56">
        <v>10413.5</v>
      </c>
      <c r="H187" s="56">
        <v>10640</v>
      </c>
      <c r="I187" s="56">
        <v>10872</v>
      </c>
      <c r="J187" s="56">
        <v>11180</v>
      </c>
      <c r="K187" s="56">
        <v>11328.5</v>
      </c>
      <c r="L187" s="56">
        <v>11538</v>
      </c>
      <c r="M187" s="56">
        <v>11690</v>
      </c>
      <c r="N187" s="56">
        <v>11897</v>
      </c>
      <c r="O187" s="56">
        <v>11922</v>
      </c>
      <c r="P187" s="56">
        <v>12023</v>
      </c>
      <c r="Q187" s="56">
        <v>12071</v>
      </c>
      <c r="R187" s="56">
        <v>12525.191066527585</v>
      </c>
      <c r="S187" s="56">
        <v>12961.930248207711</v>
      </c>
      <c r="T187" s="56">
        <v>13374.168490597796</v>
      </c>
      <c r="U187" s="56">
        <v>13721.025327053565</v>
      </c>
      <c r="V187" s="56">
        <v>13991.20475297383</v>
      </c>
      <c r="W187" s="56">
        <v>14230.79105670074</v>
      </c>
      <c r="X187" s="56">
        <v>14428.355457110647</v>
      </c>
      <c r="Y187" s="56">
        <v>14633.457730021124</v>
      </c>
      <c r="Z187" s="56">
        <v>14837.468323943709</v>
      </c>
      <c r="AA187" s="56">
        <v>15035.357968249795</v>
      </c>
      <c r="AB187" s="56">
        <v>15222.442487288523</v>
      </c>
      <c r="AC187" s="56">
        <v>15407.707557366195</v>
      </c>
      <c r="AD187" s="56">
        <v>15586.791604064631</v>
      </c>
      <c r="AE187" s="56">
        <v>15761.888682952393</v>
      </c>
      <c r="AF187" s="56">
        <v>15929.244018230955</v>
      </c>
      <c r="AG187" s="56">
        <v>16095.345473318268</v>
      </c>
      <c r="AH187" s="56">
        <v>16259.699030945154</v>
      </c>
      <c r="AI187" s="56">
        <v>16424.855787247634</v>
      </c>
      <c r="AJ187" s="56">
        <v>16590.592327299186</v>
      </c>
      <c r="AK187" s="56">
        <v>16757.10696280979</v>
      </c>
      <c r="AL187" s="56">
        <v>16925.7283464026</v>
      </c>
      <c r="AM187" s="56">
        <v>17096.593724146464</v>
      </c>
      <c r="AN187" s="56">
        <v>17270.059314663424</v>
      </c>
      <c r="AO187" s="56">
        <v>17446.825291084901</v>
      </c>
      <c r="AP187" s="56">
        <v>17628.812122976211</v>
      </c>
      <c r="AQ187" s="56">
        <v>17816.241476502739</v>
      </c>
      <c r="AR187" s="56">
        <v>18009.53786852337</v>
      </c>
      <c r="AS187" s="56">
        <v>18209.096038181247</v>
      </c>
      <c r="AT187" s="56">
        <v>18414.370347018114</v>
      </c>
      <c r="AU187" s="56">
        <v>18627.653655249385</v>
      </c>
      <c r="AV187" s="56">
        <v>18847.804642530216</v>
      </c>
      <c r="AW187" s="56">
        <v>19073.31754945287</v>
      </c>
      <c r="AX187" s="56">
        <v>19302.811597217609</v>
      </c>
      <c r="AY187" s="56">
        <v>19537.239549173682</v>
      </c>
      <c r="AZ187" s="56">
        <v>19775.440946718787</v>
      </c>
    </row>
    <row r="188" spans="1:52" x14ac:dyDescent="0.25">
      <c r="A188" s="51" t="s">
        <v>87</v>
      </c>
      <c r="B188" s="52">
        <v>5361.5</v>
      </c>
      <c r="C188" s="52">
        <v>5423.5</v>
      </c>
      <c r="D188" s="52">
        <v>5540</v>
      </c>
      <c r="E188" s="52">
        <v>5655</v>
      </c>
      <c r="F188" s="52">
        <v>5987</v>
      </c>
      <c r="G188" s="52">
        <v>6127.5</v>
      </c>
      <c r="H188" s="52">
        <v>6285</v>
      </c>
      <c r="I188" s="52">
        <v>6421</v>
      </c>
      <c r="J188" s="52">
        <v>6476.5</v>
      </c>
      <c r="K188" s="52">
        <v>6232</v>
      </c>
      <c r="L188" s="52">
        <v>6201</v>
      </c>
      <c r="M188" s="52">
        <v>6230</v>
      </c>
      <c r="N188" s="52">
        <v>6085</v>
      </c>
      <c r="O188" s="52">
        <v>5916.5</v>
      </c>
      <c r="P188" s="52">
        <v>5826.5</v>
      </c>
      <c r="Q188" s="52">
        <v>5758</v>
      </c>
      <c r="R188" s="52">
        <v>5743.3653587492317</v>
      </c>
      <c r="S188" s="52">
        <v>5907.4948474616849</v>
      </c>
      <c r="T188" s="52">
        <v>6077.8812616111318</v>
      </c>
      <c r="U188" s="52">
        <v>6227.4027076359134</v>
      </c>
      <c r="V188" s="52">
        <v>6357.0408667944475</v>
      </c>
      <c r="W188" s="52">
        <v>6476.519492106785</v>
      </c>
      <c r="X188" s="52">
        <v>6587.7993963223707</v>
      </c>
      <c r="Y188" s="52">
        <v>6686.3898235339175</v>
      </c>
      <c r="Z188" s="52">
        <v>6781.1316787234955</v>
      </c>
      <c r="AA188" s="52">
        <v>6873.1551680563707</v>
      </c>
      <c r="AB188" s="52">
        <v>6963.844669469021</v>
      </c>
      <c r="AC188" s="52">
        <v>7054.4549689583055</v>
      </c>
      <c r="AD188" s="52">
        <v>7145.173078090761</v>
      </c>
      <c r="AE188" s="52">
        <v>7235.8375471560039</v>
      </c>
      <c r="AF188" s="52">
        <v>7326.370537606208</v>
      </c>
      <c r="AG188" s="52">
        <v>7403.1872844778445</v>
      </c>
      <c r="AH188" s="52">
        <v>7477.4957777561294</v>
      </c>
      <c r="AI188" s="52">
        <v>7552.2157131368567</v>
      </c>
      <c r="AJ188" s="52">
        <v>7626.9274865939551</v>
      </c>
      <c r="AK188" s="52">
        <v>7703.2345109299731</v>
      </c>
      <c r="AL188" s="52">
        <v>7777.6834201014744</v>
      </c>
      <c r="AM188" s="52">
        <v>7853.7060173631344</v>
      </c>
      <c r="AN188" s="52">
        <v>7931.1758713067447</v>
      </c>
      <c r="AO188" s="52">
        <v>8009.7639609402349</v>
      </c>
      <c r="AP188" s="52">
        <v>8090.7412637372154</v>
      </c>
      <c r="AQ188" s="52">
        <v>8175.0677016425052</v>
      </c>
      <c r="AR188" s="52">
        <v>8259.3477518718792</v>
      </c>
      <c r="AS188" s="52">
        <v>8345.2258993017222</v>
      </c>
      <c r="AT188" s="52">
        <v>8431.661590696378</v>
      </c>
      <c r="AU188" s="52">
        <v>8519.5342103647072</v>
      </c>
      <c r="AV188" s="52">
        <v>8604.9986219526036</v>
      </c>
      <c r="AW188" s="52">
        <v>8691.0206894672283</v>
      </c>
      <c r="AX188" s="52">
        <v>8777.0050819239932</v>
      </c>
      <c r="AY188" s="52">
        <v>8862.8911084031497</v>
      </c>
      <c r="AZ188" s="52">
        <v>8949.271012640138</v>
      </c>
    </row>
    <row r="189" spans="1:52" x14ac:dyDescent="0.25">
      <c r="A189" s="61" t="s">
        <v>97</v>
      </c>
      <c r="B189" s="41">
        <v>1701.5</v>
      </c>
      <c r="C189" s="41">
        <v>1710</v>
      </c>
      <c r="D189" s="41">
        <v>1745.5</v>
      </c>
      <c r="E189" s="41">
        <v>1804</v>
      </c>
      <c r="F189" s="41">
        <v>1970</v>
      </c>
      <c r="G189" s="41">
        <v>2052</v>
      </c>
      <c r="H189" s="41">
        <v>2101</v>
      </c>
      <c r="I189" s="41">
        <v>2122.5</v>
      </c>
      <c r="J189" s="41">
        <v>2143</v>
      </c>
      <c r="K189" s="41">
        <v>2101</v>
      </c>
      <c r="L189" s="41">
        <v>2080.5</v>
      </c>
      <c r="M189" s="41">
        <v>2064</v>
      </c>
      <c r="N189" s="41">
        <v>1993.5</v>
      </c>
      <c r="O189" s="41">
        <v>1795</v>
      </c>
      <c r="P189" s="41">
        <v>1724</v>
      </c>
      <c r="Q189" s="41">
        <v>1640.5</v>
      </c>
      <c r="R189" s="41">
        <v>1618.1177511816734</v>
      </c>
      <c r="S189" s="41">
        <v>1648.1566696926079</v>
      </c>
      <c r="T189" s="41">
        <v>1649.5272266797388</v>
      </c>
      <c r="U189" s="41">
        <v>1661.0121017769959</v>
      </c>
      <c r="V189" s="41">
        <v>1673.9084090193946</v>
      </c>
      <c r="W189" s="41">
        <v>1694.1701147162917</v>
      </c>
      <c r="X189" s="41">
        <v>1716.2941060501844</v>
      </c>
      <c r="Y189" s="41">
        <v>1741.6918767045256</v>
      </c>
      <c r="Z189" s="41">
        <v>1766.6498663330881</v>
      </c>
      <c r="AA189" s="41">
        <v>1789.8500575339169</v>
      </c>
      <c r="AB189" s="41">
        <v>1814.9023918069183</v>
      </c>
      <c r="AC189" s="41">
        <v>1836.8030952008799</v>
      </c>
      <c r="AD189" s="41">
        <v>1863.054744897122</v>
      </c>
      <c r="AE189" s="41">
        <v>1888.3164584618814</v>
      </c>
      <c r="AF189" s="41">
        <v>1915.9673641342874</v>
      </c>
      <c r="AG189" s="41">
        <v>1931.5994054855107</v>
      </c>
      <c r="AH189" s="41">
        <v>1948.2039787444912</v>
      </c>
      <c r="AI189" s="41">
        <v>1970.1959002585602</v>
      </c>
      <c r="AJ189" s="41">
        <v>1984.0024121099959</v>
      </c>
      <c r="AK189" s="41">
        <v>2002.4822520237421</v>
      </c>
      <c r="AL189" s="41">
        <v>2021.19880122571</v>
      </c>
      <c r="AM189" s="41">
        <v>2033.579039811151</v>
      </c>
      <c r="AN189" s="41">
        <v>2045.5183052103223</v>
      </c>
      <c r="AO189" s="41">
        <v>2058.0697718592919</v>
      </c>
      <c r="AP189" s="41">
        <v>2069.4416515572857</v>
      </c>
      <c r="AQ189" s="41">
        <v>2079.9563081744782</v>
      </c>
      <c r="AR189" s="41">
        <v>2092.3860637176749</v>
      </c>
      <c r="AS189" s="41">
        <v>2099.4658554046891</v>
      </c>
      <c r="AT189" s="41">
        <v>2113.0712962599086</v>
      </c>
      <c r="AU189" s="41">
        <v>2116.5398732814515</v>
      </c>
      <c r="AV189" s="41">
        <v>2123.8057655688253</v>
      </c>
      <c r="AW189" s="41">
        <v>2109.6097169139261</v>
      </c>
      <c r="AX189" s="41">
        <v>2089.4091207453184</v>
      </c>
      <c r="AY189" s="41">
        <v>2070.9941562270055</v>
      </c>
      <c r="AZ189" s="41">
        <v>2051.3567653578743</v>
      </c>
    </row>
    <row r="190" spans="1:52" x14ac:dyDescent="0.25">
      <c r="A190" s="62" t="s">
        <v>118</v>
      </c>
      <c r="B190" s="43">
        <v>3660</v>
      </c>
      <c r="C190" s="43">
        <v>3713.5</v>
      </c>
      <c r="D190" s="43">
        <v>3794.5</v>
      </c>
      <c r="E190" s="43">
        <v>3851</v>
      </c>
      <c r="F190" s="43">
        <v>4017</v>
      </c>
      <c r="G190" s="43">
        <v>4075.5</v>
      </c>
      <c r="H190" s="43">
        <v>4184</v>
      </c>
      <c r="I190" s="43">
        <v>4298.5</v>
      </c>
      <c r="J190" s="43">
        <v>4333.5</v>
      </c>
      <c r="K190" s="43">
        <v>4131</v>
      </c>
      <c r="L190" s="43">
        <v>4120.5</v>
      </c>
      <c r="M190" s="43">
        <v>4166</v>
      </c>
      <c r="N190" s="43">
        <v>4091.5</v>
      </c>
      <c r="O190" s="43">
        <v>4121.5</v>
      </c>
      <c r="P190" s="43">
        <v>4102.5</v>
      </c>
      <c r="Q190" s="43">
        <v>4117.5</v>
      </c>
      <c r="R190" s="43">
        <v>4125.2476075675586</v>
      </c>
      <c r="S190" s="43">
        <v>4259.3381777690774</v>
      </c>
      <c r="T190" s="43">
        <v>4428.3540349313926</v>
      </c>
      <c r="U190" s="43">
        <v>4566.3906058589173</v>
      </c>
      <c r="V190" s="43">
        <v>4683.1324577750529</v>
      </c>
      <c r="W190" s="43">
        <v>4782.3493773904938</v>
      </c>
      <c r="X190" s="43">
        <v>4871.5052902721864</v>
      </c>
      <c r="Y190" s="43">
        <v>4944.6979468293921</v>
      </c>
      <c r="Z190" s="43">
        <v>5014.481812390407</v>
      </c>
      <c r="AA190" s="43">
        <v>5083.305110522454</v>
      </c>
      <c r="AB190" s="43">
        <v>5148.9422776621022</v>
      </c>
      <c r="AC190" s="43">
        <v>5217.6518737574252</v>
      </c>
      <c r="AD190" s="43">
        <v>5282.118333193639</v>
      </c>
      <c r="AE190" s="43">
        <v>5347.5210886941222</v>
      </c>
      <c r="AF190" s="43">
        <v>5410.4031734719201</v>
      </c>
      <c r="AG190" s="43">
        <v>5471.5878789923336</v>
      </c>
      <c r="AH190" s="43">
        <v>5529.2917990116384</v>
      </c>
      <c r="AI190" s="43">
        <v>5582.0198128782968</v>
      </c>
      <c r="AJ190" s="43">
        <v>5642.9250744839592</v>
      </c>
      <c r="AK190" s="43">
        <v>5700.752258906231</v>
      </c>
      <c r="AL190" s="43">
        <v>5756.4846188757647</v>
      </c>
      <c r="AM190" s="43">
        <v>5820.1269775519831</v>
      </c>
      <c r="AN190" s="43">
        <v>5885.6575660964227</v>
      </c>
      <c r="AO190" s="43">
        <v>5951.694189080943</v>
      </c>
      <c r="AP190" s="43">
        <v>6021.2996121799297</v>
      </c>
      <c r="AQ190" s="43">
        <v>6095.111393468027</v>
      </c>
      <c r="AR190" s="43">
        <v>6166.9616881542051</v>
      </c>
      <c r="AS190" s="43">
        <v>6245.760043897033</v>
      </c>
      <c r="AT190" s="43">
        <v>6318.5902944364689</v>
      </c>
      <c r="AU190" s="43">
        <v>6402.9943370832552</v>
      </c>
      <c r="AV190" s="43">
        <v>6481.1928563837773</v>
      </c>
      <c r="AW190" s="43">
        <v>6581.4109725533017</v>
      </c>
      <c r="AX190" s="43">
        <v>6687.5959611786748</v>
      </c>
      <c r="AY190" s="43">
        <v>6791.8969521761446</v>
      </c>
      <c r="AZ190" s="43">
        <v>6897.9142472822632</v>
      </c>
    </row>
    <row r="191" spans="1:52" x14ac:dyDescent="0.2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</row>
    <row r="192" spans="1:52" x14ac:dyDescent="0.25">
      <c r="A192" s="32" t="s">
        <v>83</v>
      </c>
      <c r="B192" s="50">
        <v>16161411</v>
      </c>
      <c r="C192" s="50">
        <v>15962904</v>
      </c>
      <c r="D192" s="50">
        <v>15728084</v>
      </c>
      <c r="E192" s="50">
        <v>16432046.000000002</v>
      </c>
      <c r="F192" s="50">
        <v>17714841</v>
      </c>
      <c r="G192" s="50">
        <v>18471432</v>
      </c>
      <c r="H192" s="50">
        <v>19300226</v>
      </c>
      <c r="I192" s="50">
        <v>20306735</v>
      </c>
      <c r="J192" s="50">
        <v>20413479</v>
      </c>
      <c r="K192" s="50">
        <v>18535350</v>
      </c>
      <c r="L192" s="50">
        <v>18748774</v>
      </c>
      <c r="M192" s="50">
        <v>19530765</v>
      </c>
      <c r="N192" s="50">
        <v>19031261</v>
      </c>
      <c r="O192" s="50">
        <v>18917398</v>
      </c>
      <c r="P192" s="50">
        <v>19346806</v>
      </c>
      <c r="Q192" s="50">
        <v>20027996</v>
      </c>
      <c r="R192" s="50">
        <v>21538853.783078093</v>
      </c>
      <c r="S192" s="50">
        <v>22437678.977970518</v>
      </c>
      <c r="T192" s="50">
        <v>23278696.317785345</v>
      </c>
      <c r="U192" s="50">
        <v>24021986.874145146</v>
      </c>
      <c r="V192" s="50">
        <v>24673813.263848554</v>
      </c>
      <c r="W192" s="50">
        <v>25326430.829660617</v>
      </c>
      <c r="X192" s="50">
        <v>25944899.945288874</v>
      </c>
      <c r="Y192" s="50">
        <v>26507205.280392371</v>
      </c>
      <c r="Z192" s="50">
        <v>27026391.957357999</v>
      </c>
      <c r="AA192" s="50">
        <v>27582336.855221886</v>
      </c>
      <c r="AB192" s="50">
        <v>28140765.707216259</v>
      </c>
      <c r="AC192" s="50">
        <v>28717433.489515372</v>
      </c>
      <c r="AD192" s="50">
        <v>29338274.514633182</v>
      </c>
      <c r="AE192" s="50">
        <v>29933382.250213172</v>
      </c>
      <c r="AF192" s="50">
        <v>30525837.319968611</v>
      </c>
      <c r="AG192" s="50">
        <v>31130727.398247566</v>
      </c>
      <c r="AH192" s="50">
        <v>31662859.058029294</v>
      </c>
      <c r="AI192" s="50">
        <v>32182936.179306459</v>
      </c>
      <c r="AJ192" s="50">
        <v>32653218.067541387</v>
      </c>
      <c r="AK192" s="50">
        <v>33112890.336493336</v>
      </c>
      <c r="AL192" s="50">
        <v>33603322.803783834</v>
      </c>
      <c r="AM192" s="50">
        <v>34075226.562869102</v>
      </c>
      <c r="AN192" s="50">
        <v>34709906.253118344</v>
      </c>
      <c r="AO192" s="50">
        <v>35196035.561805889</v>
      </c>
      <c r="AP192" s="50">
        <v>35694402.681861334</v>
      </c>
      <c r="AQ192" s="50">
        <v>36251389.473438278</v>
      </c>
      <c r="AR192" s="50">
        <v>36823355.039397299</v>
      </c>
      <c r="AS192" s="50">
        <v>37393680.88958668</v>
      </c>
      <c r="AT192" s="50">
        <v>37959284.592246853</v>
      </c>
      <c r="AU192" s="50">
        <v>38606206.043409601</v>
      </c>
      <c r="AV192" s="50">
        <v>39232815.858461648</v>
      </c>
      <c r="AW192" s="50">
        <v>39785354.703250781</v>
      </c>
      <c r="AX192" s="50">
        <v>40419541.490743339</v>
      </c>
      <c r="AY192" s="50">
        <v>41022047.822267503</v>
      </c>
      <c r="AZ192" s="50">
        <v>41605404.069417767</v>
      </c>
    </row>
    <row r="193" spans="1:52" x14ac:dyDescent="0.25">
      <c r="A193" s="51" t="s">
        <v>74</v>
      </c>
      <c r="B193" s="52">
        <v>15561203</v>
      </c>
      <c r="C193" s="52">
        <v>15380820</v>
      </c>
      <c r="D193" s="52">
        <v>15156378</v>
      </c>
      <c r="E193" s="52">
        <v>15836042.000000002</v>
      </c>
      <c r="F193" s="52">
        <v>17077017</v>
      </c>
      <c r="G193" s="52">
        <v>17815430</v>
      </c>
      <c r="H193" s="52">
        <v>18576154</v>
      </c>
      <c r="I193" s="52">
        <v>19542473</v>
      </c>
      <c r="J193" s="52">
        <v>19628823</v>
      </c>
      <c r="K193" s="52">
        <v>17839366</v>
      </c>
      <c r="L193" s="52">
        <v>17999670</v>
      </c>
      <c r="M193" s="52">
        <v>18767783</v>
      </c>
      <c r="N193" s="52">
        <v>18275321</v>
      </c>
      <c r="O193" s="52">
        <v>18152220</v>
      </c>
      <c r="P193" s="52">
        <v>18570152</v>
      </c>
      <c r="Q193" s="52">
        <v>19219514</v>
      </c>
      <c r="R193" s="52">
        <v>20688759.975937963</v>
      </c>
      <c r="S193" s="52">
        <v>21531946.307701372</v>
      </c>
      <c r="T193" s="52">
        <v>22315262.718272969</v>
      </c>
      <c r="U193" s="52">
        <v>23004081.715570316</v>
      </c>
      <c r="V193" s="52">
        <v>23604768.840222612</v>
      </c>
      <c r="W193" s="52">
        <v>24205985.76146318</v>
      </c>
      <c r="X193" s="52">
        <v>24775852.876021765</v>
      </c>
      <c r="Y193" s="52">
        <v>25290346.203332666</v>
      </c>
      <c r="Z193" s="52">
        <v>25768418.380327012</v>
      </c>
      <c r="AA193" s="52">
        <v>26280155.220368423</v>
      </c>
      <c r="AB193" s="52">
        <v>26790307.533028122</v>
      </c>
      <c r="AC193" s="52">
        <v>27314596.300936691</v>
      </c>
      <c r="AD193" s="52">
        <v>27880335.789699323</v>
      </c>
      <c r="AE193" s="52">
        <v>28420653.994380541</v>
      </c>
      <c r="AF193" s="52">
        <v>28957302.277637236</v>
      </c>
      <c r="AG193" s="52">
        <v>29504383.172391374</v>
      </c>
      <c r="AH193" s="52">
        <v>29983323.4601667</v>
      </c>
      <c r="AI193" s="52">
        <v>30450802.586461887</v>
      </c>
      <c r="AJ193" s="52">
        <v>30868480.784329541</v>
      </c>
      <c r="AK193" s="52">
        <v>31278798.110047646</v>
      </c>
      <c r="AL193" s="52">
        <v>31714976.861365747</v>
      </c>
      <c r="AM193" s="52">
        <v>32131735.663903646</v>
      </c>
      <c r="AN193" s="52">
        <v>32692729.75245294</v>
      </c>
      <c r="AO193" s="52">
        <v>33113101.445654545</v>
      </c>
      <c r="AP193" s="52">
        <v>33544777.400686339</v>
      </c>
      <c r="AQ193" s="52">
        <v>34031216.758976415</v>
      </c>
      <c r="AR193" s="52">
        <v>34531253.3583882</v>
      </c>
      <c r="AS193" s="52">
        <v>35032380.407899424</v>
      </c>
      <c r="AT193" s="52">
        <v>35529733.010815695</v>
      </c>
      <c r="AU193" s="52">
        <v>36099599.022203796</v>
      </c>
      <c r="AV193" s="52">
        <v>36649895.061309457</v>
      </c>
      <c r="AW193" s="52">
        <v>37135283.881815739</v>
      </c>
      <c r="AX193" s="52">
        <v>37694100.114128254</v>
      </c>
      <c r="AY193" s="52">
        <v>38229202.343665957</v>
      </c>
      <c r="AZ193" s="52">
        <v>38747746.68920745</v>
      </c>
    </row>
    <row r="194" spans="1:52" x14ac:dyDescent="0.25">
      <c r="A194" s="60" t="s">
        <v>84</v>
      </c>
      <c r="B194" s="56">
        <v>2143827</v>
      </c>
      <c r="C194" s="56">
        <v>2140888</v>
      </c>
      <c r="D194" s="56">
        <v>2156014</v>
      </c>
      <c r="E194" s="56">
        <v>2273004</v>
      </c>
      <c r="F194" s="56">
        <v>2366395</v>
      </c>
      <c r="G194" s="56">
        <v>2378862</v>
      </c>
      <c r="H194" s="56">
        <v>2396154</v>
      </c>
      <c r="I194" s="56">
        <v>2454881</v>
      </c>
      <c r="J194" s="56">
        <v>2385517</v>
      </c>
      <c r="K194" s="56">
        <v>2214168</v>
      </c>
      <c r="L194" s="56">
        <v>2213628</v>
      </c>
      <c r="M194" s="56">
        <v>2266539</v>
      </c>
      <c r="N194" s="56">
        <v>2108091</v>
      </c>
      <c r="O194" s="56">
        <v>1967042</v>
      </c>
      <c r="P194" s="56">
        <v>1863777.9999999998</v>
      </c>
      <c r="Q194" s="56">
        <v>1877055.9999999998</v>
      </c>
      <c r="R194" s="56">
        <v>1991039.8200281921</v>
      </c>
      <c r="S194" s="56">
        <v>2054850.0453037466</v>
      </c>
      <c r="T194" s="56">
        <v>2098558.3080666796</v>
      </c>
      <c r="U194" s="56">
        <v>2136153.2561859</v>
      </c>
      <c r="V194" s="56">
        <v>2167004.7287359908</v>
      </c>
      <c r="W194" s="56">
        <v>2196766.3499431172</v>
      </c>
      <c r="X194" s="56">
        <v>2223003.4060823731</v>
      </c>
      <c r="Y194" s="56">
        <v>2242482.6707516657</v>
      </c>
      <c r="Z194" s="56">
        <v>2268808.3696261751</v>
      </c>
      <c r="AA194" s="56">
        <v>2299450.2526532835</v>
      </c>
      <c r="AB194" s="56">
        <v>2324859.4958518418</v>
      </c>
      <c r="AC194" s="56">
        <v>2346559.0791954664</v>
      </c>
      <c r="AD194" s="56">
        <v>2376294.298821962</v>
      </c>
      <c r="AE194" s="56">
        <v>2407485.0674876799</v>
      </c>
      <c r="AF194" s="56">
        <v>2439992.1565882238</v>
      </c>
      <c r="AG194" s="56">
        <v>2471782.2939094044</v>
      </c>
      <c r="AH194" s="56">
        <v>2500944.3205586709</v>
      </c>
      <c r="AI194" s="56">
        <v>2534387.8743153834</v>
      </c>
      <c r="AJ194" s="56">
        <v>2564900.8354040603</v>
      </c>
      <c r="AK194" s="56">
        <v>2596130.4016626813</v>
      </c>
      <c r="AL194" s="56">
        <v>2630400.2650036798</v>
      </c>
      <c r="AM194" s="56">
        <v>2663448.9240076342</v>
      </c>
      <c r="AN194" s="56">
        <v>2712838.6004451672</v>
      </c>
      <c r="AO194" s="56">
        <v>2747620.164197444</v>
      </c>
      <c r="AP194" s="56">
        <v>2786589.8163138172</v>
      </c>
      <c r="AQ194" s="56">
        <v>2828500.3798063276</v>
      </c>
      <c r="AR194" s="56">
        <v>2869985.6115534799</v>
      </c>
      <c r="AS194" s="56">
        <v>2914712.3683418916</v>
      </c>
      <c r="AT194" s="56">
        <v>2959197.8580895374</v>
      </c>
      <c r="AU194" s="56">
        <v>3009597.7844210342</v>
      </c>
      <c r="AV194" s="56">
        <v>3059343.6381908339</v>
      </c>
      <c r="AW194" s="56">
        <v>3105933.3802806218</v>
      </c>
      <c r="AX194" s="56">
        <v>3159693.5559004894</v>
      </c>
      <c r="AY194" s="56">
        <v>3211013.2604485932</v>
      </c>
      <c r="AZ194" s="56">
        <v>3261850.1440130463</v>
      </c>
    </row>
    <row r="195" spans="1:52" x14ac:dyDescent="0.25">
      <c r="A195" s="40" t="s">
        <v>119</v>
      </c>
      <c r="B195" s="41">
        <v>2143827</v>
      </c>
      <c r="C195" s="41">
        <v>2140888</v>
      </c>
      <c r="D195" s="41">
        <v>2156014</v>
      </c>
      <c r="E195" s="41">
        <v>2273004</v>
      </c>
      <c r="F195" s="41">
        <v>2366395</v>
      </c>
      <c r="G195" s="41">
        <v>2378862</v>
      </c>
      <c r="H195" s="41">
        <v>2396154</v>
      </c>
      <c r="I195" s="41">
        <v>2454881</v>
      </c>
      <c r="J195" s="41">
        <v>2385517</v>
      </c>
      <c r="K195" s="41">
        <v>2214168</v>
      </c>
      <c r="L195" s="41">
        <v>2213628</v>
      </c>
      <c r="M195" s="41">
        <v>2266539</v>
      </c>
      <c r="N195" s="41">
        <v>2108091</v>
      </c>
      <c r="O195" s="41">
        <v>1967042</v>
      </c>
      <c r="P195" s="41">
        <v>1863777.9999999998</v>
      </c>
      <c r="Q195" s="41">
        <v>1877055.9999999998</v>
      </c>
      <c r="R195" s="41">
        <v>1991039.8049937529</v>
      </c>
      <c r="S195" s="41">
        <v>2054849.9999757917</v>
      </c>
      <c r="T195" s="41">
        <v>2098558.1664310712</v>
      </c>
      <c r="U195" s="41">
        <v>2136152.915386308</v>
      </c>
      <c r="V195" s="41">
        <v>2167004.0586514971</v>
      </c>
      <c r="W195" s="41">
        <v>2196765.1755818236</v>
      </c>
      <c r="X195" s="41">
        <v>2223001.3170930981</v>
      </c>
      <c r="Y195" s="41">
        <v>2242479.1567858625</v>
      </c>
      <c r="Z195" s="41">
        <v>2268802.5046827146</v>
      </c>
      <c r="AA195" s="41">
        <v>2299440.4843441476</v>
      </c>
      <c r="AB195" s="41">
        <v>2324844.0510821934</v>
      </c>
      <c r="AC195" s="41">
        <v>2346535.888984907</v>
      </c>
      <c r="AD195" s="41">
        <v>2376257.0395435779</v>
      </c>
      <c r="AE195" s="41">
        <v>2407425.0828556563</v>
      </c>
      <c r="AF195" s="41">
        <v>2439894.2879923447</v>
      </c>
      <c r="AG195" s="41">
        <v>2471626.7570047178</v>
      </c>
      <c r="AH195" s="41">
        <v>2500683.4100703695</v>
      </c>
      <c r="AI195" s="41">
        <v>2533930.5396236777</v>
      </c>
      <c r="AJ195" s="41">
        <v>2564136.800094692</v>
      </c>
      <c r="AK195" s="41">
        <v>2594842.2199298069</v>
      </c>
      <c r="AL195" s="41">
        <v>2628277.685148071</v>
      </c>
      <c r="AM195" s="41">
        <v>2659974.6242364724</v>
      </c>
      <c r="AN195" s="41">
        <v>2706578.9500244698</v>
      </c>
      <c r="AO195" s="41">
        <v>2738147.6426340286</v>
      </c>
      <c r="AP195" s="41">
        <v>2772108.1584617291</v>
      </c>
      <c r="AQ195" s="41">
        <v>2807323.3480662843</v>
      </c>
      <c r="AR195" s="41">
        <v>2839481.792494603</v>
      </c>
      <c r="AS195" s="41">
        <v>2870579.0339100086</v>
      </c>
      <c r="AT195" s="41">
        <v>2896737.8895957633</v>
      </c>
      <c r="AU195" s="41">
        <v>2921556.5984438676</v>
      </c>
      <c r="AV195" s="41">
        <v>2939625.2763133408</v>
      </c>
      <c r="AW195" s="41">
        <v>2946405.7746187267</v>
      </c>
      <c r="AX195" s="41">
        <v>2949783.325993136</v>
      </c>
      <c r="AY195" s="41">
        <v>2942661.2431120924</v>
      </c>
      <c r="AZ195" s="41">
        <v>2928574.8382179881</v>
      </c>
    </row>
    <row r="196" spans="1:52" x14ac:dyDescent="0.25">
      <c r="A196" s="40" t="s">
        <v>120</v>
      </c>
      <c r="B196" s="41">
        <v>0</v>
      </c>
      <c r="C196" s="41">
        <v>0</v>
      </c>
      <c r="D196" s="41">
        <v>0</v>
      </c>
      <c r="E196" s="41">
        <v>0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41">
        <v>1.5034439361264168E-2</v>
      </c>
      <c r="S196" s="41">
        <v>4.5327955016281174E-2</v>
      </c>
      <c r="T196" s="41">
        <v>0.14163560834354891</v>
      </c>
      <c r="U196" s="41">
        <v>0.3407995918752747</v>
      </c>
      <c r="V196" s="41">
        <v>0.67008449386099811</v>
      </c>
      <c r="W196" s="41">
        <v>1.1743612935172176</v>
      </c>
      <c r="X196" s="41">
        <v>2.0889892752504249</v>
      </c>
      <c r="Y196" s="41">
        <v>3.5139658031052075</v>
      </c>
      <c r="Z196" s="41">
        <v>5.8649434603575008</v>
      </c>
      <c r="AA196" s="41">
        <v>9.7683091360152723</v>
      </c>
      <c r="AB196" s="41">
        <v>15.444769648410336</v>
      </c>
      <c r="AC196" s="41">
        <v>23.190210559184159</v>
      </c>
      <c r="AD196" s="41">
        <v>37.259278384265492</v>
      </c>
      <c r="AE196" s="41">
        <v>59.984632023522572</v>
      </c>
      <c r="AF196" s="41">
        <v>97.868595879159344</v>
      </c>
      <c r="AG196" s="41">
        <v>155.53690468646263</v>
      </c>
      <c r="AH196" s="41">
        <v>260.91048830159946</v>
      </c>
      <c r="AI196" s="41">
        <v>457.33469170579036</v>
      </c>
      <c r="AJ196" s="41">
        <v>764.03530936840571</v>
      </c>
      <c r="AK196" s="41">
        <v>1288.1817328744971</v>
      </c>
      <c r="AL196" s="41">
        <v>2122.5798556085483</v>
      </c>
      <c r="AM196" s="41">
        <v>3474.2997711619323</v>
      </c>
      <c r="AN196" s="41">
        <v>6259.6504206975096</v>
      </c>
      <c r="AO196" s="41">
        <v>9472.5215634153992</v>
      </c>
      <c r="AP196" s="41">
        <v>14481.657852088034</v>
      </c>
      <c r="AQ196" s="41">
        <v>21177.031740043542</v>
      </c>
      <c r="AR196" s="41">
        <v>30503.819058876761</v>
      </c>
      <c r="AS196" s="41">
        <v>44133.334431882875</v>
      </c>
      <c r="AT196" s="41">
        <v>62459.968493773958</v>
      </c>
      <c r="AU196" s="41">
        <v>88041.185977166664</v>
      </c>
      <c r="AV196" s="41">
        <v>119718.36187749324</v>
      </c>
      <c r="AW196" s="41">
        <v>159527.60566189495</v>
      </c>
      <c r="AX196" s="41">
        <v>209910.2299073532</v>
      </c>
      <c r="AY196" s="41">
        <v>268352.01733650081</v>
      </c>
      <c r="AZ196" s="41">
        <v>333275.30579505808</v>
      </c>
    </row>
    <row r="197" spans="1:52" x14ac:dyDescent="0.25">
      <c r="A197" s="40" t="s">
        <v>121</v>
      </c>
      <c r="B197" s="41">
        <v>0</v>
      </c>
      <c r="C197" s="41">
        <v>0</v>
      </c>
      <c r="D197" s="41">
        <v>0</v>
      </c>
      <c r="E197" s="41">
        <v>0</v>
      </c>
      <c r="F197" s="41">
        <v>0</v>
      </c>
      <c r="G197" s="41">
        <v>0</v>
      </c>
      <c r="H197" s="41">
        <v>0</v>
      </c>
      <c r="I197" s="41">
        <v>0</v>
      </c>
      <c r="J197" s="41">
        <v>0</v>
      </c>
      <c r="K197" s="41">
        <v>0</v>
      </c>
      <c r="L197" s="41">
        <v>0</v>
      </c>
      <c r="M197" s="41">
        <v>0</v>
      </c>
      <c r="N197" s="41">
        <v>0</v>
      </c>
      <c r="O197" s="41">
        <v>0</v>
      </c>
      <c r="P197" s="41">
        <v>0</v>
      </c>
      <c r="Q197" s="41">
        <v>0</v>
      </c>
      <c r="R197" s="41">
        <v>0</v>
      </c>
      <c r="S197" s="41">
        <v>0</v>
      </c>
      <c r="T197" s="41">
        <v>0</v>
      </c>
      <c r="U197" s="41">
        <v>0</v>
      </c>
      <c r="V197" s="41">
        <v>0</v>
      </c>
      <c r="W197" s="41">
        <v>0</v>
      </c>
      <c r="X197" s="41">
        <v>0</v>
      </c>
      <c r="Y197" s="41">
        <v>0</v>
      </c>
      <c r="Z197" s="41">
        <v>0</v>
      </c>
      <c r="AA197" s="41">
        <v>0</v>
      </c>
      <c r="AB197" s="41">
        <v>0</v>
      </c>
      <c r="AC197" s="41">
        <v>0</v>
      </c>
      <c r="AD197" s="41">
        <v>0</v>
      </c>
      <c r="AE197" s="41">
        <v>0</v>
      </c>
      <c r="AF197" s="41">
        <v>0</v>
      </c>
      <c r="AG197" s="41">
        <v>0</v>
      </c>
      <c r="AH197" s="41">
        <v>0</v>
      </c>
      <c r="AI197" s="41">
        <v>0</v>
      </c>
      <c r="AJ197" s="41">
        <v>0</v>
      </c>
      <c r="AK197" s="41">
        <v>0</v>
      </c>
      <c r="AL197" s="41">
        <v>0</v>
      </c>
      <c r="AM197" s="41">
        <v>0</v>
      </c>
      <c r="AN197" s="41">
        <v>0</v>
      </c>
      <c r="AO197" s="41">
        <v>0</v>
      </c>
      <c r="AP197" s="41">
        <v>0</v>
      </c>
      <c r="AQ197" s="41">
        <v>0</v>
      </c>
      <c r="AR197" s="41">
        <v>0</v>
      </c>
      <c r="AS197" s="41">
        <v>0</v>
      </c>
      <c r="AT197" s="41">
        <v>0</v>
      </c>
      <c r="AU197" s="41">
        <v>0</v>
      </c>
      <c r="AV197" s="41">
        <v>0</v>
      </c>
      <c r="AW197" s="41">
        <v>0</v>
      </c>
      <c r="AX197" s="41">
        <v>0</v>
      </c>
      <c r="AY197" s="41">
        <v>0</v>
      </c>
      <c r="AZ197" s="41">
        <v>0</v>
      </c>
    </row>
    <row r="198" spans="1:52" x14ac:dyDescent="0.25">
      <c r="A198" s="40" t="s">
        <v>122</v>
      </c>
      <c r="B198" s="41">
        <v>0</v>
      </c>
      <c r="C198" s="41">
        <v>0</v>
      </c>
      <c r="D198" s="41">
        <v>0</v>
      </c>
      <c r="E198" s="41">
        <v>0</v>
      </c>
      <c r="F198" s="41">
        <v>0</v>
      </c>
      <c r="G198" s="41">
        <v>0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  <c r="N198" s="41">
        <v>0</v>
      </c>
      <c r="O198" s="41">
        <v>0</v>
      </c>
      <c r="P198" s="41">
        <v>0</v>
      </c>
      <c r="Q198" s="41">
        <v>0</v>
      </c>
      <c r="R198" s="41">
        <v>0</v>
      </c>
      <c r="S198" s="41">
        <v>0</v>
      </c>
      <c r="T198" s="41">
        <v>0</v>
      </c>
      <c r="U198" s="41">
        <v>0</v>
      </c>
      <c r="V198" s="41">
        <v>0</v>
      </c>
      <c r="W198" s="41">
        <v>0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41">
        <v>0</v>
      </c>
      <c r="AD198" s="41">
        <v>0</v>
      </c>
      <c r="AE198" s="41">
        <v>0</v>
      </c>
      <c r="AF198" s="41">
        <v>0</v>
      </c>
      <c r="AG198" s="41">
        <v>0</v>
      </c>
      <c r="AH198" s="41">
        <v>0</v>
      </c>
      <c r="AI198" s="41">
        <v>0</v>
      </c>
      <c r="AJ198" s="41">
        <v>0</v>
      </c>
      <c r="AK198" s="41">
        <v>0</v>
      </c>
      <c r="AL198" s="41">
        <v>0</v>
      </c>
      <c r="AM198" s="41">
        <v>0</v>
      </c>
      <c r="AN198" s="41">
        <v>0</v>
      </c>
      <c r="AO198" s="41">
        <v>0</v>
      </c>
      <c r="AP198" s="41">
        <v>0</v>
      </c>
      <c r="AQ198" s="41">
        <v>0</v>
      </c>
      <c r="AR198" s="41">
        <v>0</v>
      </c>
      <c r="AS198" s="41">
        <v>0</v>
      </c>
      <c r="AT198" s="41">
        <v>0</v>
      </c>
      <c r="AU198" s="41">
        <v>0</v>
      </c>
      <c r="AV198" s="41">
        <v>0</v>
      </c>
      <c r="AW198" s="41">
        <v>0</v>
      </c>
      <c r="AX198" s="41">
        <v>0</v>
      </c>
      <c r="AY198" s="41">
        <v>0</v>
      </c>
      <c r="AZ198" s="41">
        <v>0</v>
      </c>
    </row>
    <row r="199" spans="1:52" x14ac:dyDescent="0.25">
      <c r="A199" s="60" t="s">
        <v>85</v>
      </c>
      <c r="B199" s="56">
        <v>10286902</v>
      </c>
      <c r="C199" s="56">
        <v>10119756</v>
      </c>
      <c r="D199" s="56">
        <v>9873476</v>
      </c>
      <c r="E199" s="56">
        <v>10339584.000000002</v>
      </c>
      <c r="F199" s="56">
        <v>11187250</v>
      </c>
      <c r="G199" s="56">
        <v>11697460</v>
      </c>
      <c r="H199" s="56">
        <v>12255870</v>
      </c>
      <c r="I199" s="56">
        <v>12933616</v>
      </c>
      <c r="J199" s="56">
        <v>12941634.000000002</v>
      </c>
      <c r="K199" s="56">
        <v>11722377.999999998</v>
      </c>
      <c r="L199" s="56">
        <v>11686786</v>
      </c>
      <c r="M199" s="56">
        <v>12306614</v>
      </c>
      <c r="N199" s="56">
        <v>12059138</v>
      </c>
      <c r="O199" s="56">
        <v>12013606</v>
      </c>
      <c r="P199" s="56">
        <v>12391944</v>
      </c>
      <c r="Q199" s="56">
        <v>12972444</v>
      </c>
      <c r="R199" s="56">
        <v>14205523.836820263</v>
      </c>
      <c r="S199" s="56">
        <v>14736833.916600823</v>
      </c>
      <c r="T199" s="56">
        <v>15246440.846967954</v>
      </c>
      <c r="U199" s="56">
        <v>15691582.185128324</v>
      </c>
      <c r="V199" s="56">
        <v>16077369.802879823</v>
      </c>
      <c r="W199" s="56">
        <v>16472234.586032931</v>
      </c>
      <c r="X199" s="56">
        <v>16845415.581387185</v>
      </c>
      <c r="Y199" s="56">
        <v>17179584.26977969</v>
      </c>
      <c r="Z199" s="56">
        <v>17518227.797507472</v>
      </c>
      <c r="AA199" s="56">
        <v>17885282.939515904</v>
      </c>
      <c r="AB199" s="56">
        <v>18247962.824709129</v>
      </c>
      <c r="AC199" s="56">
        <v>18620613.570617896</v>
      </c>
      <c r="AD199" s="56">
        <v>19020067.690712649</v>
      </c>
      <c r="AE199" s="56">
        <v>19398479.920359164</v>
      </c>
      <c r="AF199" s="56">
        <v>19772319.698375363</v>
      </c>
      <c r="AG199" s="56">
        <v>20152782.982736848</v>
      </c>
      <c r="AH199" s="56">
        <v>20483663.804077171</v>
      </c>
      <c r="AI199" s="56">
        <v>20801972.994953852</v>
      </c>
      <c r="AJ199" s="56">
        <v>21081912.608714305</v>
      </c>
      <c r="AK199" s="56">
        <v>21354108.27179965</v>
      </c>
      <c r="AL199" s="56">
        <v>21644882.856762581</v>
      </c>
      <c r="AM199" s="56">
        <v>21921598.967415381</v>
      </c>
      <c r="AN199" s="56">
        <v>22294144.027329471</v>
      </c>
      <c r="AO199" s="56">
        <v>22573442.121356942</v>
      </c>
      <c r="AP199" s="56">
        <v>22854468.538668454</v>
      </c>
      <c r="AQ199" s="56">
        <v>23177026.42053476</v>
      </c>
      <c r="AR199" s="56">
        <v>23506153.364447113</v>
      </c>
      <c r="AS199" s="56">
        <v>23841168.450503126</v>
      </c>
      <c r="AT199" s="56">
        <v>24177685.781413242</v>
      </c>
      <c r="AU199" s="56">
        <v>24556391.71472178</v>
      </c>
      <c r="AV199" s="56">
        <v>24918012.650755163</v>
      </c>
      <c r="AW199" s="56">
        <v>25241249.937108628</v>
      </c>
      <c r="AX199" s="56">
        <v>25606163.855527416</v>
      </c>
      <c r="AY199" s="56">
        <v>25953882.13195261</v>
      </c>
      <c r="AZ199" s="56">
        <v>26285442.534992188</v>
      </c>
    </row>
    <row r="200" spans="1:52" x14ac:dyDescent="0.25">
      <c r="A200" s="40" t="s">
        <v>119</v>
      </c>
      <c r="B200" s="41">
        <v>10286902</v>
      </c>
      <c r="C200" s="41">
        <v>10119756</v>
      </c>
      <c r="D200" s="41">
        <v>9873476</v>
      </c>
      <c r="E200" s="41">
        <v>10339584.000000002</v>
      </c>
      <c r="F200" s="41">
        <v>11187250</v>
      </c>
      <c r="G200" s="41">
        <v>11697460</v>
      </c>
      <c r="H200" s="41">
        <v>12255870</v>
      </c>
      <c r="I200" s="41">
        <v>12933616</v>
      </c>
      <c r="J200" s="41">
        <v>12941634.000000002</v>
      </c>
      <c r="K200" s="41">
        <v>11722377.999999998</v>
      </c>
      <c r="L200" s="41">
        <v>11686786</v>
      </c>
      <c r="M200" s="41">
        <v>12306614</v>
      </c>
      <c r="N200" s="41">
        <v>12059138</v>
      </c>
      <c r="O200" s="41">
        <v>12013606</v>
      </c>
      <c r="P200" s="41">
        <v>12391944</v>
      </c>
      <c r="Q200" s="41">
        <v>12972444</v>
      </c>
      <c r="R200" s="41">
        <v>14205523.836820263</v>
      </c>
      <c r="S200" s="41">
        <v>14736833.916600823</v>
      </c>
      <c r="T200" s="41">
        <v>15246440.846967954</v>
      </c>
      <c r="U200" s="41">
        <v>15691582.185128324</v>
      </c>
      <c r="V200" s="41">
        <v>16077369.802879823</v>
      </c>
      <c r="W200" s="41">
        <v>16472234.586032931</v>
      </c>
      <c r="X200" s="41">
        <v>16845415.581387185</v>
      </c>
      <c r="Y200" s="41">
        <v>17179584.26977969</v>
      </c>
      <c r="Z200" s="41">
        <v>17518227.797507472</v>
      </c>
      <c r="AA200" s="41">
        <v>17885282.939515904</v>
      </c>
      <c r="AB200" s="41">
        <v>18247962.824709129</v>
      </c>
      <c r="AC200" s="41">
        <v>18620613.570617888</v>
      </c>
      <c r="AD200" s="41">
        <v>19020067.690712608</v>
      </c>
      <c r="AE200" s="41">
        <v>19398479.920358893</v>
      </c>
      <c r="AF200" s="41">
        <v>19772319.698373552</v>
      </c>
      <c r="AG200" s="41">
        <v>20152782.982724916</v>
      </c>
      <c r="AH200" s="41">
        <v>20483663.804000929</v>
      </c>
      <c r="AI200" s="41">
        <v>20801972.994495284</v>
      </c>
      <c r="AJ200" s="41">
        <v>21081912.605991032</v>
      </c>
      <c r="AK200" s="41">
        <v>21354108.256540433</v>
      </c>
      <c r="AL200" s="41">
        <v>21644882.776339974</v>
      </c>
      <c r="AM200" s="41">
        <v>21921598.537233133</v>
      </c>
      <c r="AN200" s="41">
        <v>22294141.625042055</v>
      </c>
      <c r="AO200" s="41">
        <v>22573432.668003131</v>
      </c>
      <c r="AP200" s="41">
        <v>22854431.973039839</v>
      </c>
      <c r="AQ200" s="41">
        <v>23176888.225649312</v>
      </c>
      <c r="AR200" s="41">
        <v>23505676.042403303</v>
      </c>
      <c r="AS200" s="41">
        <v>23839674.404762238</v>
      </c>
      <c r="AT200" s="41">
        <v>24173436.721541148</v>
      </c>
      <c r="AU200" s="41">
        <v>24545220.700577151</v>
      </c>
      <c r="AV200" s="41">
        <v>24891837.039222497</v>
      </c>
      <c r="AW200" s="41">
        <v>25184239.966533411</v>
      </c>
      <c r="AX200" s="41">
        <v>25493153.255953465</v>
      </c>
      <c r="AY200" s="41">
        <v>25742776.711591605</v>
      </c>
      <c r="AZ200" s="41">
        <v>25924765.964458477</v>
      </c>
    </row>
    <row r="201" spans="1:52" x14ac:dyDescent="0.25">
      <c r="A201" s="40" t="s">
        <v>120</v>
      </c>
      <c r="B201" s="41">
        <v>0</v>
      </c>
      <c r="C201" s="41">
        <v>0</v>
      </c>
      <c r="D201" s="41">
        <v>0</v>
      </c>
      <c r="E201" s="41">
        <v>0</v>
      </c>
      <c r="F201" s="41">
        <v>0</v>
      </c>
      <c r="G201" s="41">
        <v>0</v>
      </c>
      <c r="H201" s="41">
        <v>0</v>
      </c>
      <c r="I201" s="41">
        <v>0</v>
      </c>
      <c r="J201" s="41">
        <v>0</v>
      </c>
      <c r="K201" s="41">
        <v>0</v>
      </c>
      <c r="L201" s="41">
        <v>0</v>
      </c>
      <c r="M201" s="41">
        <v>0</v>
      </c>
      <c r="N201" s="41">
        <v>0</v>
      </c>
      <c r="O201" s="41">
        <v>0</v>
      </c>
      <c r="P201" s="41">
        <v>0</v>
      </c>
      <c r="Q201" s="41">
        <v>0</v>
      </c>
      <c r="R201" s="41">
        <v>2.6012572193142378E-18</v>
      </c>
      <c r="S201" s="41">
        <v>1.4703922950493065E-17</v>
      </c>
      <c r="T201" s="41">
        <v>1.1508989166918509E-16</v>
      </c>
      <c r="U201" s="41">
        <v>8.651121092154999E-16</v>
      </c>
      <c r="V201" s="41">
        <v>6.1676324429882563E-15</v>
      </c>
      <c r="W201" s="41">
        <v>4.3809269437976134E-14</v>
      </c>
      <c r="X201" s="41">
        <v>3.3290428801216432E-13</v>
      </c>
      <c r="Y201" s="41">
        <v>2.3578119665492684E-12</v>
      </c>
      <c r="Z201" s="41">
        <v>1.6731132802440449E-11</v>
      </c>
      <c r="AA201" s="41">
        <v>1.2042055737961825E-10</v>
      </c>
      <c r="AB201" s="41">
        <v>8.3502723978765309E-10</v>
      </c>
      <c r="AC201" s="41">
        <v>5.6401738948504992E-9</v>
      </c>
      <c r="AD201" s="41">
        <v>4.0825783693465812E-8</v>
      </c>
      <c r="AE201" s="41">
        <v>2.7025266796221769E-7</v>
      </c>
      <c r="AF201" s="41">
        <v>1.8106819912928857E-6</v>
      </c>
      <c r="AG201" s="41">
        <v>1.1931204556019821E-5</v>
      </c>
      <c r="AH201" s="41">
        <v>7.6242707402752959E-5</v>
      </c>
      <c r="AI201" s="41">
        <v>4.5856962666767888E-4</v>
      </c>
      <c r="AJ201" s="41">
        <v>2.7232720595940199E-3</v>
      </c>
      <c r="AK201" s="41">
        <v>1.5259218209807385E-2</v>
      </c>
      <c r="AL201" s="41">
        <v>8.042260535615578E-2</v>
      </c>
      <c r="AM201" s="41">
        <v>0.43018224674694444</v>
      </c>
      <c r="AN201" s="41">
        <v>2.4022874157125034</v>
      </c>
      <c r="AO201" s="41">
        <v>9.4533538120542353</v>
      </c>
      <c r="AP201" s="41">
        <v>36.565628615528126</v>
      </c>
      <c r="AQ201" s="41">
        <v>138.19488544749152</v>
      </c>
      <c r="AR201" s="41">
        <v>477.32204381133874</v>
      </c>
      <c r="AS201" s="41">
        <v>1494.0457408885354</v>
      </c>
      <c r="AT201" s="41">
        <v>4249.0598720944645</v>
      </c>
      <c r="AU201" s="41">
        <v>11171.014144629507</v>
      </c>
      <c r="AV201" s="41">
        <v>26175.611532666717</v>
      </c>
      <c r="AW201" s="41">
        <v>57009.970575215979</v>
      </c>
      <c r="AX201" s="41">
        <v>113010.59957395101</v>
      </c>
      <c r="AY201" s="41">
        <v>211105.42036100439</v>
      </c>
      <c r="AZ201" s="41">
        <v>360676.57053371111</v>
      </c>
    </row>
    <row r="202" spans="1:52" x14ac:dyDescent="0.25">
      <c r="A202" s="40" t="s">
        <v>121</v>
      </c>
      <c r="B202" s="41">
        <v>0</v>
      </c>
      <c r="C202" s="41">
        <v>0</v>
      </c>
      <c r="D202" s="41">
        <v>0</v>
      </c>
      <c r="E202" s="41">
        <v>0</v>
      </c>
      <c r="F202" s="41">
        <v>0</v>
      </c>
      <c r="G202" s="41">
        <v>0</v>
      </c>
      <c r="H202" s="41">
        <v>0</v>
      </c>
      <c r="I202" s="41">
        <v>0</v>
      </c>
      <c r="J202" s="41">
        <v>0</v>
      </c>
      <c r="K202" s="41">
        <v>0</v>
      </c>
      <c r="L202" s="41">
        <v>0</v>
      </c>
      <c r="M202" s="41">
        <v>0</v>
      </c>
      <c r="N202" s="41">
        <v>0</v>
      </c>
      <c r="O202" s="41">
        <v>0</v>
      </c>
      <c r="P202" s="41">
        <v>0</v>
      </c>
      <c r="Q202" s="41">
        <v>0</v>
      </c>
      <c r="R202" s="41">
        <v>0</v>
      </c>
      <c r="S202" s="41">
        <v>0</v>
      </c>
      <c r="T202" s="41">
        <v>0</v>
      </c>
      <c r="U202" s="41">
        <v>0</v>
      </c>
      <c r="V202" s="41">
        <v>0</v>
      </c>
      <c r="W202" s="41">
        <v>0</v>
      </c>
      <c r="X202" s="41">
        <v>0</v>
      </c>
      <c r="Y202" s="41">
        <v>0</v>
      </c>
      <c r="Z202" s="41">
        <v>0</v>
      </c>
      <c r="AA202" s="41">
        <v>0</v>
      </c>
      <c r="AB202" s="41">
        <v>0</v>
      </c>
      <c r="AC202" s="41">
        <v>0</v>
      </c>
      <c r="AD202" s="41">
        <v>0</v>
      </c>
      <c r="AE202" s="41">
        <v>0</v>
      </c>
      <c r="AF202" s="41">
        <v>0</v>
      </c>
      <c r="AG202" s="41">
        <v>0</v>
      </c>
      <c r="AH202" s="41">
        <v>0</v>
      </c>
      <c r="AI202" s="41">
        <v>0</v>
      </c>
      <c r="AJ202" s="41">
        <v>0</v>
      </c>
      <c r="AK202" s="41">
        <v>0</v>
      </c>
      <c r="AL202" s="41">
        <v>0</v>
      </c>
      <c r="AM202" s="41">
        <v>0</v>
      </c>
      <c r="AN202" s="41">
        <v>0</v>
      </c>
      <c r="AO202" s="41">
        <v>0</v>
      </c>
      <c r="AP202" s="41">
        <v>0</v>
      </c>
      <c r="AQ202" s="41">
        <v>0</v>
      </c>
      <c r="AR202" s="41">
        <v>0</v>
      </c>
      <c r="AS202" s="41">
        <v>0</v>
      </c>
      <c r="AT202" s="41">
        <v>0</v>
      </c>
      <c r="AU202" s="41">
        <v>0</v>
      </c>
      <c r="AV202" s="41">
        <v>0</v>
      </c>
      <c r="AW202" s="41">
        <v>0</v>
      </c>
      <c r="AX202" s="41">
        <v>0</v>
      </c>
      <c r="AY202" s="41">
        <v>0</v>
      </c>
      <c r="AZ202" s="41">
        <v>0</v>
      </c>
    </row>
    <row r="203" spans="1:52" x14ac:dyDescent="0.25">
      <c r="A203" s="40" t="s">
        <v>122</v>
      </c>
      <c r="B203" s="41">
        <v>0</v>
      </c>
      <c r="C203" s="41">
        <v>0</v>
      </c>
      <c r="D203" s="41">
        <v>0</v>
      </c>
      <c r="E203" s="41">
        <v>0</v>
      </c>
      <c r="F203" s="41">
        <v>0</v>
      </c>
      <c r="G203" s="41">
        <v>0</v>
      </c>
      <c r="H203" s="41">
        <v>0</v>
      </c>
      <c r="I203" s="41">
        <v>0</v>
      </c>
      <c r="J203" s="41">
        <v>0</v>
      </c>
      <c r="K203" s="41">
        <v>0</v>
      </c>
      <c r="L203" s="41">
        <v>0</v>
      </c>
      <c r="M203" s="41">
        <v>0</v>
      </c>
      <c r="N203" s="41">
        <v>0</v>
      </c>
      <c r="O203" s="41">
        <v>0</v>
      </c>
      <c r="P203" s="41">
        <v>0</v>
      </c>
      <c r="Q203" s="41">
        <v>0</v>
      </c>
      <c r="R203" s="41">
        <v>0</v>
      </c>
      <c r="S203" s="41">
        <v>0</v>
      </c>
      <c r="T203" s="41">
        <v>0</v>
      </c>
      <c r="U203" s="41">
        <v>0</v>
      </c>
      <c r="V203" s="41">
        <v>0</v>
      </c>
      <c r="W203" s="41">
        <v>0</v>
      </c>
      <c r="X203" s="41">
        <v>0</v>
      </c>
      <c r="Y203" s="41">
        <v>0</v>
      </c>
      <c r="Z203" s="41">
        <v>0</v>
      </c>
      <c r="AA203" s="41">
        <v>0</v>
      </c>
      <c r="AB203" s="41">
        <v>0</v>
      </c>
      <c r="AC203" s="41">
        <v>0</v>
      </c>
      <c r="AD203" s="41">
        <v>0</v>
      </c>
      <c r="AE203" s="41">
        <v>0</v>
      </c>
      <c r="AF203" s="41">
        <v>0</v>
      </c>
      <c r="AG203" s="41">
        <v>0</v>
      </c>
      <c r="AH203" s="41">
        <v>0</v>
      </c>
      <c r="AI203" s="41">
        <v>0</v>
      </c>
      <c r="AJ203" s="41">
        <v>0</v>
      </c>
      <c r="AK203" s="41">
        <v>0</v>
      </c>
      <c r="AL203" s="41">
        <v>0</v>
      </c>
      <c r="AM203" s="41">
        <v>0</v>
      </c>
      <c r="AN203" s="41">
        <v>0</v>
      </c>
      <c r="AO203" s="41">
        <v>0</v>
      </c>
      <c r="AP203" s="41">
        <v>0</v>
      </c>
      <c r="AQ203" s="41">
        <v>0</v>
      </c>
      <c r="AR203" s="41">
        <v>0</v>
      </c>
      <c r="AS203" s="41">
        <v>0</v>
      </c>
      <c r="AT203" s="41">
        <v>0</v>
      </c>
      <c r="AU203" s="41">
        <v>0</v>
      </c>
      <c r="AV203" s="41">
        <v>0</v>
      </c>
      <c r="AW203" s="41">
        <v>0</v>
      </c>
      <c r="AX203" s="41">
        <v>0</v>
      </c>
      <c r="AY203" s="41">
        <v>0</v>
      </c>
      <c r="AZ203" s="41">
        <v>0</v>
      </c>
    </row>
    <row r="204" spans="1:52" x14ac:dyDescent="0.25">
      <c r="A204" s="60" t="s">
        <v>86</v>
      </c>
      <c r="B204" s="56">
        <v>3130474</v>
      </c>
      <c r="C204" s="56">
        <v>3120176</v>
      </c>
      <c r="D204" s="56">
        <v>3126888</v>
      </c>
      <c r="E204" s="56">
        <v>3223454</v>
      </c>
      <c r="F204" s="56">
        <v>3523372</v>
      </c>
      <c r="G204" s="56">
        <v>3739108.0000000005</v>
      </c>
      <c r="H204" s="56">
        <v>3924130</v>
      </c>
      <c r="I204" s="56">
        <v>4153975.9999999995</v>
      </c>
      <c r="J204" s="56">
        <v>4301672</v>
      </c>
      <c r="K204" s="56">
        <v>3902820.0000000005</v>
      </c>
      <c r="L204" s="56">
        <v>4099256.0000000005</v>
      </c>
      <c r="M204" s="56">
        <v>4194630</v>
      </c>
      <c r="N204" s="56">
        <v>4108091.9999999986</v>
      </c>
      <c r="O204" s="56">
        <v>4171572.0000000005</v>
      </c>
      <c r="P204" s="56">
        <v>4314430</v>
      </c>
      <c r="Q204" s="56">
        <v>4370014</v>
      </c>
      <c r="R204" s="56">
        <v>4492196.3190895068</v>
      </c>
      <c r="S204" s="56">
        <v>4740262.3457968011</v>
      </c>
      <c r="T204" s="56">
        <v>4970263.5632383339</v>
      </c>
      <c r="U204" s="56">
        <v>5176346.2742560934</v>
      </c>
      <c r="V204" s="56">
        <v>5360394.3086067978</v>
      </c>
      <c r="W204" s="56">
        <v>5536984.8254871331</v>
      </c>
      <c r="X204" s="56">
        <v>5707433.8885522066</v>
      </c>
      <c r="Y204" s="56">
        <v>5868279.262801311</v>
      </c>
      <c r="Z204" s="56">
        <v>5981382.2131933654</v>
      </c>
      <c r="AA204" s="56">
        <v>6095422.0281992359</v>
      </c>
      <c r="AB204" s="56">
        <v>6217485.2124671526</v>
      </c>
      <c r="AC204" s="56">
        <v>6347423.6511233291</v>
      </c>
      <c r="AD204" s="56">
        <v>6483973.8001647117</v>
      </c>
      <c r="AE204" s="56">
        <v>6614689.0065336954</v>
      </c>
      <c r="AF204" s="56">
        <v>6744990.4226736519</v>
      </c>
      <c r="AG204" s="56">
        <v>6879817.8957451209</v>
      </c>
      <c r="AH204" s="56">
        <v>6998715.3355308566</v>
      </c>
      <c r="AI204" s="56">
        <v>7114441.7171926517</v>
      </c>
      <c r="AJ204" s="56">
        <v>7221667.3402111754</v>
      </c>
      <c r="AK204" s="56">
        <v>7328559.4365853146</v>
      </c>
      <c r="AL204" s="56">
        <v>7439693.7395994859</v>
      </c>
      <c r="AM204" s="56">
        <v>7546687.7724806275</v>
      </c>
      <c r="AN204" s="56">
        <v>7685747.1246783026</v>
      </c>
      <c r="AO204" s="56">
        <v>7792039.1601001592</v>
      </c>
      <c r="AP204" s="56">
        <v>7903719.0457040649</v>
      </c>
      <c r="AQ204" s="56">
        <v>8025689.9586353227</v>
      </c>
      <c r="AR204" s="56">
        <v>8155114.3823876083</v>
      </c>
      <c r="AS204" s="56">
        <v>8276499.5890544076</v>
      </c>
      <c r="AT204" s="56">
        <v>8392849.3713129126</v>
      </c>
      <c r="AU204" s="56">
        <v>8533609.523060983</v>
      </c>
      <c r="AV204" s="56">
        <v>8672538.7723634578</v>
      </c>
      <c r="AW204" s="56">
        <v>8788100.564426491</v>
      </c>
      <c r="AX204" s="56">
        <v>8928242.7027003523</v>
      </c>
      <c r="AY204" s="56">
        <v>9064306.9512647577</v>
      </c>
      <c r="AZ204" s="56">
        <v>9200454.0102022123</v>
      </c>
    </row>
    <row r="205" spans="1:52" x14ac:dyDescent="0.25">
      <c r="A205" s="40" t="s">
        <v>119</v>
      </c>
      <c r="B205" s="41">
        <v>3130474</v>
      </c>
      <c r="C205" s="41">
        <v>3120176</v>
      </c>
      <c r="D205" s="41">
        <v>3126888</v>
      </c>
      <c r="E205" s="41">
        <v>3223454</v>
      </c>
      <c r="F205" s="41">
        <v>3523372</v>
      </c>
      <c r="G205" s="41">
        <v>3739108.0000000005</v>
      </c>
      <c r="H205" s="41">
        <v>3924130</v>
      </c>
      <c r="I205" s="41">
        <v>4153975.9999999995</v>
      </c>
      <c r="J205" s="41">
        <v>4301672</v>
      </c>
      <c r="K205" s="41">
        <v>3902820.0000000005</v>
      </c>
      <c r="L205" s="41">
        <v>4099256.0000000005</v>
      </c>
      <c r="M205" s="41">
        <v>4194630</v>
      </c>
      <c r="N205" s="41">
        <v>4108091.9999999986</v>
      </c>
      <c r="O205" s="41">
        <v>4171572.0000000005</v>
      </c>
      <c r="P205" s="41">
        <v>4314430</v>
      </c>
      <c r="Q205" s="41">
        <v>4370014</v>
      </c>
      <c r="R205" s="41">
        <v>4492196.3190895068</v>
      </c>
      <c r="S205" s="41">
        <v>4740262.3457968011</v>
      </c>
      <c r="T205" s="41">
        <v>4970263.5632383339</v>
      </c>
      <c r="U205" s="41">
        <v>5176346.2742560934</v>
      </c>
      <c r="V205" s="41">
        <v>5360394.3086067978</v>
      </c>
      <c r="W205" s="41">
        <v>5536984.8254871331</v>
      </c>
      <c r="X205" s="41">
        <v>5707433.8885522066</v>
      </c>
      <c r="Y205" s="41">
        <v>5868279.262801311</v>
      </c>
      <c r="Z205" s="41">
        <v>5981382.2131933654</v>
      </c>
      <c r="AA205" s="41">
        <v>6095422.0281992359</v>
      </c>
      <c r="AB205" s="41">
        <v>6217485.2124671526</v>
      </c>
      <c r="AC205" s="41">
        <v>6347423.6511233291</v>
      </c>
      <c r="AD205" s="41">
        <v>6483973.8001647117</v>
      </c>
      <c r="AE205" s="41">
        <v>6614689.0065336954</v>
      </c>
      <c r="AF205" s="41">
        <v>6744990.4226736519</v>
      </c>
      <c r="AG205" s="41">
        <v>6879817.8957451209</v>
      </c>
      <c r="AH205" s="41">
        <v>6998715.3355308566</v>
      </c>
      <c r="AI205" s="41">
        <v>7114441.7171926517</v>
      </c>
      <c r="AJ205" s="41">
        <v>7221667.3402111754</v>
      </c>
      <c r="AK205" s="41">
        <v>7328559.4365853146</v>
      </c>
      <c r="AL205" s="41">
        <v>7439693.7395994859</v>
      </c>
      <c r="AM205" s="41">
        <v>7546687.7724806275</v>
      </c>
      <c r="AN205" s="41">
        <v>7685747.124678297</v>
      </c>
      <c r="AO205" s="41">
        <v>7792039.160099715</v>
      </c>
      <c r="AP205" s="41">
        <v>7903719.0456794407</v>
      </c>
      <c r="AQ205" s="41">
        <v>8025689.9577612961</v>
      </c>
      <c r="AR205" s="41">
        <v>8155114.3621680224</v>
      </c>
      <c r="AS205" s="41">
        <v>8276499.2902511004</v>
      </c>
      <c r="AT205" s="41">
        <v>8392846.2296191975</v>
      </c>
      <c r="AU205" s="41">
        <v>8533585.0803789645</v>
      </c>
      <c r="AV205" s="41">
        <v>8672398.6106691379</v>
      </c>
      <c r="AW205" s="41">
        <v>8787478.7346343901</v>
      </c>
      <c r="AX205" s="41">
        <v>8925988.08439398</v>
      </c>
      <c r="AY205" s="41">
        <v>9057404.0898328107</v>
      </c>
      <c r="AZ205" s="41">
        <v>9182980.3580804858</v>
      </c>
    </row>
    <row r="206" spans="1:52" x14ac:dyDescent="0.25">
      <c r="A206" s="40" t="s">
        <v>120</v>
      </c>
      <c r="B206" s="41">
        <v>0</v>
      </c>
      <c r="C206" s="41">
        <v>0</v>
      </c>
      <c r="D206" s="41">
        <v>0</v>
      </c>
      <c r="E206" s="41">
        <v>0</v>
      </c>
      <c r="F206" s="41">
        <v>0</v>
      </c>
      <c r="G206" s="41">
        <v>0</v>
      </c>
      <c r="H206" s="41">
        <v>0</v>
      </c>
      <c r="I206" s="41">
        <v>0</v>
      </c>
      <c r="J206" s="41">
        <v>0</v>
      </c>
      <c r="K206" s="41">
        <v>0</v>
      </c>
      <c r="L206" s="41">
        <v>0</v>
      </c>
      <c r="M206" s="41">
        <v>0</v>
      </c>
      <c r="N206" s="41">
        <v>0</v>
      </c>
      <c r="O206" s="41">
        <v>0</v>
      </c>
      <c r="P206" s="41">
        <v>0</v>
      </c>
      <c r="Q206" s="41">
        <v>0</v>
      </c>
      <c r="R206" s="41">
        <v>6.1651101482077367E-89</v>
      </c>
      <c r="S206" s="41">
        <v>2.0351168295575198E-84</v>
      </c>
      <c r="T206" s="41">
        <v>3.6071988841874721E-80</v>
      </c>
      <c r="U206" s="41">
        <v>6.4196454299539359E-76</v>
      </c>
      <c r="V206" s="41">
        <v>1.0440283775846408E-71</v>
      </c>
      <c r="W206" s="41">
        <v>1.5926249095680749E-67</v>
      </c>
      <c r="X206" s="41">
        <v>2.3925554970100242E-63</v>
      </c>
      <c r="Y206" s="41">
        <v>3.2694527311908476E-59</v>
      </c>
      <c r="Z206" s="41">
        <v>4.4225947090961501E-55</v>
      </c>
      <c r="AA206" s="41">
        <v>4.5393948823153355E-51</v>
      </c>
      <c r="AB206" s="41">
        <v>4.3296487797712022E-47</v>
      </c>
      <c r="AC206" s="41">
        <v>3.5899710446458539E-43</v>
      </c>
      <c r="AD206" s="41">
        <v>2.3042294758929193E-39</v>
      </c>
      <c r="AE206" s="41">
        <v>1.2770117054412511E-35</v>
      </c>
      <c r="AF206" s="41">
        <v>5.2452906752633756E-32</v>
      </c>
      <c r="AG206" s="41">
        <v>1.6139749272348761E-28</v>
      </c>
      <c r="AH206" s="41">
        <v>3.5213984321720571E-25</v>
      </c>
      <c r="AI206" s="41">
        <v>5.2607938134952702E-22</v>
      </c>
      <c r="AJ206" s="41">
        <v>5.4205186372732633E-19</v>
      </c>
      <c r="AK206" s="41">
        <v>3.420334213147912E-16</v>
      </c>
      <c r="AL206" s="41">
        <v>1.3023781021300159E-13</v>
      </c>
      <c r="AM206" s="41">
        <v>3.2876009248101558E-11</v>
      </c>
      <c r="AN206" s="41">
        <v>5.9822320439293063E-9</v>
      </c>
      <c r="AO206" s="41">
        <v>4.4436699207760161E-7</v>
      </c>
      <c r="AP206" s="41">
        <v>2.4624158532322649E-5</v>
      </c>
      <c r="AQ206" s="41">
        <v>8.7402665826674653E-4</v>
      </c>
      <c r="AR206" s="41">
        <v>2.0219585618459459E-2</v>
      </c>
      <c r="AS206" s="41">
        <v>0.29880330694307711</v>
      </c>
      <c r="AT206" s="41">
        <v>3.141693715734434</v>
      </c>
      <c r="AU206" s="41">
        <v>24.442682018673121</v>
      </c>
      <c r="AV206" s="41">
        <v>140.16169431948072</v>
      </c>
      <c r="AW206" s="41">
        <v>621.82979210096573</v>
      </c>
      <c r="AX206" s="41">
        <v>2254.6183063720619</v>
      </c>
      <c r="AY206" s="41">
        <v>6902.8614319463386</v>
      </c>
      <c r="AZ206" s="41">
        <v>17473.652121727016</v>
      </c>
    </row>
    <row r="207" spans="1:52" x14ac:dyDescent="0.25">
      <c r="A207" s="40" t="s">
        <v>121</v>
      </c>
      <c r="B207" s="41">
        <v>0</v>
      </c>
      <c r="C207" s="41">
        <v>0</v>
      </c>
      <c r="D207" s="41">
        <v>0</v>
      </c>
      <c r="E207" s="41">
        <v>0</v>
      </c>
      <c r="F207" s="41">
        <v>0</v>
      </c>
      <c r="G207" s="41">
        <v>0</v>
      </c>
      <c r="H207" s="41">
        <v>0</v>
      </c>
      <c r="I207" s="41">
        <v>0</v>
      </c>
      <c r="J207" s="41">
        <v>0</v>
      </c>
      <c r="K207" s="41">
        <v>0</v>
      </c>
      <c r="L207" s="41">
        <v>0</v>
      </c>
      <c r="M207" s="41">
        <v>0</v>
      </c>
      <c r="N207" s="41">
        <v>0</v>
      </c>
      <c r="O207" s="41">
        <v>0</v>
      </c>
      <c r="P207" s="41">
        <v>0</v>
      </c>
      <c r="Q207" s="41">
        <v>0</v>
      </c>
      <c r="R207" s="41">
        <v>0</v>
      </c>
      <c r="S207" s="41">
        <v>0</v>
      </c>
      <c r="T207" s="41">
        <v>0</v>
      </c>
      <c r="U207" s="41">
        <v>0</v>
      </c>
      <c r="V207" s="41">
        <v>0</v>
      </c>
      <c r="W207" s="41">
        <v>0</v>
      </c>
      <c r="X207" s="41">
        <v>0</v>
      </c>
      <c r="Y207" s="41">
        <v>0</v>
      </c>
      <c r="Z207" s="41">
        <v>0</v>
      </c>
      <c r="AA207" s="41">
        <v>0</v>
      </c>
      <c r="AB207" s="41">
        <v>0</v>
      </c>
      <c r="AC207" s="41">
        <v>0</v>
      </c>
      <c r="AD207" s="41">
        <v>0</v>
      </c>
      <c r="AE207" s="41">
        <v>0</v>
      </c>
      <c r="AF207" s="41">
        <v>0</v>
      </c>
      <c r="AG207" s="41">
        <v>0</v>
      </c>
      <c r="AH207" s="41">
        <v>0</v>
      </c>
      <c r="AI207" s="41">
        <v>0</v>
      </c>
      <c r="AJ207" s="41">
        <v>0</v>
      </c>
      <c r="AK207" s="41">
        <v>0</v>
      </c>
      <c r="AL207" s="41">
        <v>0</v>
      </c>
      <c r="AM207" s="41">
        <v>0</v>
      </c>
      <c r="AN207" s="41">
        <v>0</v>
      </c>
      <c r="AO207" s="41">
        <v>0</v>
      </c>
      <c r="AP207" s="41">
        <v>0</v>
      </c>
      <c r="AQ207" s="41">
        <v>0</v>
      </c>
      <c r="AR207" s="41">
        <v>0</v>
      </c>
      <c r="AS207" s="41">
        <v>0</v>
      </c>
      <c r="AT207" s="41">
        <v>0</v>
      </c>
      <c r="AU207" s="41">
        <v>0</v>
      </c>
      <c r="AV207" s="41">
        <v>0</v>
      </c>
      <c r="AW207" s="41">
        <v>0</v>
      </c>
      <c r="AX207" s="41">
        <v>0</v>
      </c>
      <c r="AY207" s="41">
        <v>0</v>
      </c>
      <c r="AZ207" s="41">
        <v>0</v>
      </c>
    </row>
    <row r="208" spans="1:52" x14ac:dyDescent="0.25">
      <c r="A208" s="40" t="s">
        <v>122</v>
      </c>
      <c r="B208" s="41">
        <v>0</v>
      </c>
      <c r="C208" s="41">
        <v>0</v>
      </c>
      <c r="D208" s="41">
        <v>0</v>
      </c>
      <c r="E208" s="41">
        <v>0</v>
      </c>
      <c r="F208" s="41">
        <v>0</v>
      </c>
      <c r="G208" s="41">
        <v>0</v>
      </c>
      <c r="H208" s="41">
        <v>0</v>
      </c>
      <c r="I208" s="41">
        <v>0</v>
      </c>
      <c r="J208" s="41">
        <v>0</v>
      </c>
      <c r="K208" s="41">
        <v>0</v>
      </c>
      <c r="L208" s="41">
        <v>0</v>
      </c>
      <c r="M208" s="41">
        <v>0</v>
      </c>
      <c r="N208" s="41">
        <v>0</v>
      </c>
      <c r="O208" s="41">
        <v>0</v>
      </c>
      <c r="P208" s="41">
        <v>0</v>
      </c>
      <c r="Q208" s="41">
        <v>0</v>
      </c>
      <c r="R208" s="41">
        <v>0</v>
      </c>
      <c r="S208" s="41">
        <v>0</v>
      </c>
      <c r="T208" s="41">
        <v>0</v>
      </c>
      <c r="U208" s="41">
        <v>0</v>
      </c>
      <c r="V208" s="41">
        <v>0</v>
      </c>
      <c r="W208" s="41">
        <v>0</v>
      </c>
      <c r="X208" s="41">
        <v>0</v>
      </c>
      <c r="Y208" s="41">
        <v>0</v>
      </c>
      <c r="Z208" s="41">
        <v>0</v>
      </c>
      <c r="AA208" s="41">
        <v>0</v>
      </c>
      <c r="AB208" s="41">
        <v>0</v>
      </c>
      <c r="AC208" s="41">
        <v>0</v>
      </c>
      <c r="AD208" s="41">
        <v>0</v>
      </c>
      <c r="AE208" s="41">
        <v>0</v>
      </c>
      <c r="AF208" s="41">
        <v>0</v>
      </c>
      <c r="AG208" s="41">
        <v>0</v>
      </c>
      <c r="AH208" s="41">
        <v>0</v>
      </c>
      <c r="AI208" s="41">
        <v>0</v>
      </c>
      <c r="AJ208" s="41">
        <v>0</v>
      </c>
      <c r="AK208" s="41">
        <v>0</v>
      </c>
      <c r="AL208" s="41">
        <v>0</v>
      </c>
      <c r="AM208" s="41">
        <v>0</v>
      </c>
      <c r="AN208" s="41">
        <v>0</v>
      </c>
      <c r="AO208" s="41">
        <v>0</v>
      </c>
      <c r="AP208" s="41">
        <v>0</v>
      </c>
      <c r="AQ208" s="41">
        <v>0</v>
      </c>
      <c r="AR208" s="41">
        <v>0</v>
      </c>
      <c r="AS208" s="41">
        <v>0</v>
      </c>
      <c r="AT208" s="41">
        <v>0</v>
      </c>
      <c r="AU208" s="41">
        <v>0</v>
      </c>
      <c r="AV208" s="41">
        <v>0</v>
      </c>
      <c r="AW208" s="41">
        <v>0</v>
      </c>
      <c r="AX208" s="41">
        <v>0</v>
      </c>
      <c r="AY208" s="41">
        <v>0</v>
      </c>
      <c r="AZ208" s="41">
        <v>0</v>
      </c>
    </row>
    <row r="209" spans="1:52" x14ac:dyDescent="0.25">
      <c r="A209" s="51" t="s">
        <v>87</v>
      </c>
      <c r="B209" s="52">
        <v>600208</v>
      </c>
      <c r="C209" s="52">
        <v>582084</v>
      </c>
      <c r="D209" s="52">
        <v>571706</v>
      </c>
      <c r="E209" s="52">
        <v>596004</v>
      </c>
      <c r="F209" s="52">
        <v>637824</v>
      </c>
      <c r="G209" s="52">
        <v>656002</v>
      </c>
      <c r="H209" s="52">
        <v>724072</v>
      </c>
      <c r="I209" s="52">
        <v>764262</v>
      </c>
      <c r="J209" s="52">
        <v>784656</v>
      </c>
      <c r="K209" s="52">
        <v>695984</v>
      </c>
      <c r="L209" s="52">
        <v>749104</v>
      </c>
      <c r="M209" s="52">
        <v>762982</v>
      </c>
      <c r="N209" s="52">
        <v>755940</v>
      </c>
      <c r="O209" s="52">
        <v>765178</v>
      </c>
      <c r="P209" s="52">
        <v>776653.99999999988</v>
      </c>
      <c r="Q209" s="52">
        <v>808482</v>
      </c>
      <c r="R209" s="52">
        <v>850093.80714012985</v>
      </c>
      <c r="S209" s="52">
        <v>905732.67026914831</v>
      </c>
      <c r="T209" s="52">
        <v>963433.59951237449</v>
      </c>
      <c r="U209" s="52">
        <v>1017905.1585748307</v>
      </c>
      <c r="V209" s="52">
        <v>1069044.4236259428</v>
      </c>
      <c r="W209" s="52">
        <v>1120445.068197438</v>
      </c>
      <c r="X209" s="52">
        <v>1169047.0692671081</v>
      </c>
      <c r="Y209" s="52">
        <v>1216859.0770597039</v>
      </c>
      <c r="Z209" s="52">
        <v>1257973.5770309875</v>
      </c>
      <c r="AA209" s="52">
        <v>1302181.6348534632</v>
      </c>
      <c r="AB209" s="52">
        <v>1350458.1741881373</v>
      </c>
      <c r="AC209" s="52">
        <v>1402837.1885786818</v>
      </c>
      <c r="AD209" s="52">
        <v>1457938.724933859</v>
      </c>
      <c r="AE209" s="52">
        <v>1512728.2558326311</v>
      </c>
      <c r="AF209" s="52">
        <v>1568535.0423313756</v>
      </c>
      <c r="AG209" s="52">
        <v>1626344.225856191</v>
      </c>
      <c r="AH209" s="52">
        <v>1679535.5978625957</v>
      </c>
      <c r="AI209" s="52">
        <v>1732133.5928445724</v>
      </c>
      <c r="AJ209" s="52">
        <v>1784737.2832118468</v>
      </c>
      <c r="AK209" s="52">
        <v>1834092.2264456912</v>
      </c>
      <c r="AL209" s="52">
        <v>1888345.9424180905</v>
      </c>
      <c r="AM209" s="52">
        <v>1943490.8989654547</v>
      </c>
      <c r="AN209" s="52">
        <v>2017176.5006654032</v>
      </c>
      <c r="AO209" s="52">
        <v>2082934.1161513417</v>
      </c>
      <c r="AP209" s="52">
        <v>2149625.2811749917</v>
      </c>
      <c r="AQ209" s="52">
        <v>2220172.7144618598</v>
      </c>
      <c r="AR209" s="52">
        <v>2292101.6810090975</v>
      </c>
      <c r="AS209" s="52">
        <v>2361300.4816872547</v>
      </c>
      <c r="AT209" s="52">
        <v>2429551.5814311597</v>
      </c>
      <c r="AU209" s="52">
        <v>2506607.0212058043</v>
      </c>
      <c r="AV209" s="52">
        <v>2582920.7971521895</v>
      </c>
      <c r="AW209" s="52">
        <v>2650070.821435038</v>
      </c>
      <c r="AX209" s="52">
        <v>2725441.3766150819</v>
      </c>
      <c r="AY209" s="52">
        <v>2792845.4786015465</v>
      </c>
      <c r="AZ209" s="52">
        <v>2857657.3802103144</v>
      </c>
    </row>
    <row r="210" spans="1:52" x14ac:dyDescent="0.25">
      <c r="A210" s="60" t="s">
        <v>91</v>
      </c>
      <c r="B210" s="56">
        <v>339994</v>
      </c>
      <c r="C210" s="56">
        <v>324324</v>
      </c>
      <c r="D210" s="56">
        <v>311092</v>
      </c>
      <c r="E210" s="56">
        <v>319067.99999999994</v>
      </c>
      <c r="F210" s="56">
        <v>334827.99999999994</v>
      </c>
      <c r="G210" s="56">
        <v>342158</v>
      </c>
      <c r="H210" s="56">
        <v>379724</v>
      </c>
      <c r="I210" s="56">
        <v>398103.99999999994</v>
      </c>
      <c r="J210" s="56">
        <v>402808</v>
      </c>
      <c r="K210" s="56">
        <v>361990</v>
      </c>
      <c r="L210" s="56">
        <v>360234</v>
      </c>
      <c r="M210" s="56">
        <v>353864</v>
      </c>
      <c r="N210" s="56">
        <v>351830</v>
      </c>
      <c r="O210" s="56">
        <v>344266</v>
      </c>
      <c r="P210" s="56">
        <v>348139.99999999994</v>
      </c>
      <c r="Q210" s="56">
        <v>358013.99999999994</v>
      </c>
      <c r="R210" s="56">
        <v>379951.80241447728</v>
      </c>
      <c r="S210" s="56">
        <v>410589.91277869308</v>
      </c>
      <c r="T210" s="56">
        <v>441977.40615555947</v>
      </c>
      <c r="U210" s="56">
        <v>471364.10217744583</v>
      </c>
      <c r="V210" s="56">
        <v>499056.16254774295</v>
      </c>
      <c r="W210" s="56">
        <v>527393.9857880529</v>
      </c>
      <c r="X210" s="56">
        <v>553866.4999402673</v>
      </c>
      <c r="Y210" s="56">
        <v>579984.77039877593</v>
      </c>
      <c r="Z210" s="56">
        <v>606521.48768702638</v>
      </c>
      <c r="AA210" s="56">
        <v>633913.69348213379</v>
      </c>
      <c r="AB210" s="56">
        <v>663912.00278383144</v>
      </c>
      <c r="AC210" s="56">
        <v>696642.08425369323</v>
      </c>
      <c r="AD210" s="56">
        <v>730571.60921358818</v>
      </c>
      <c r="AE210" s="56">
        <v>765164.39859443286</v>
      </c>
      <c r="AF210" s="56">
        <v>800480.83894234989</v>
      </c>
      <c r="AG210" s="56">
        <v>837810.66625657387</v>
      </c>
      <c r="AH210" s="56">
        <v>871931.76622046623</v>
      </c>
      <c r="AI210" s="56">
        <v>906568.38769230945</v>
      </c>
      <c r="AJ210" s="56">
        <v>941975.87600152963</v>
      </c>
      <c r="AK210" s="56">
        <v>976684.70181517536</v>
      </c>
      <c r="AL210" s="56">
        <v>1014160.6268614928</v>
      </c>
      <c r="AM210" s="56">
        <v>1052712.7560761045</v>
      </c>
      <c r="AN210" s="56">
        <v>1101635.6987019875</v>
      </c>
      <c r="AO210" s="56">
        <v>1145905.6656936021</v>
      </c>
      <c r="AP210" s="56">
        <v>1189420.0904398044</v>
      </c>
      <c r="AQ210" s="56">
        <v>1233970.0484638591</v>
      </c>
      <c r="AR210" s="56">
        <v>1278431.6160837957</v>
      </c>
      <c r="AS210" s="56">
        <v>1322689.8700434854</v>
      </c>
      <c r="AT210" s="56">
        <v>1365977.8726340276</v>
      </c>
      <c r="AU210" s="56">
        <v>1415003.2801075864</v>
      </c>
      <c r="AV210" s="56">
        <v>1463478.0319615148</v>
      </c>
      <c r="AW210" s="56">
        <v>1506385.8960809689</v>
      </c>
      <c r="AX210" s="56">
        <v>1553189.4773685925</v>
      </c>
      <c r="AY210" s="56">
        <v>1594548.7347577554</v>
      </c>
      <c r="AZ210" s="56">
        <v>1634019.7614318891</v>
      </c>
    </row>
    <row r="211" spans="1:52" x14ac:dyDescent="0.25">
      <c r="A211" s="40" t="s">
        <v>119</v>
      </c>
      <c r="B211" s="41">
        <v>339994</v>
      </c>
      <c r="C211" s="41">
        <v>324324</v>
      </c>
      <c r="D211" s="41">
        <v>311092</v>
      </c>
      <c r="E211" s="41">
        <v>319067.99999999994</v>
      </c>
      <c r="F211" s="41">
        <v>334827.99999999994</v>
      </c>
      <c r="G211" s="41">
        <v>342158</v>
      </c>
      <c r="H211" s="41">
        <v>379724</v>
      </c>
      <c r="I211" s="41">
        <v>398103.99999999994</v>
      </c>
      <c r="J211" s="41">
        <v>402808</v>
      </c>
      <c r="K211" s="41">
        <v>361990</v>
      </c>
      <c r="L211" s="41">
        <v>360234</v>
      </c>
      <c r="M211" s="41">
        <v>353864</v>
      </c>
      <c r="N211" s="41">
        <v>351830</v>
      </c>
      <c r="O211" s="41">
        <v>344266</v>
      </c>
      <c r="P211" s="41">
        <v>348139.99999999994</v>
      </c>
      <c r="Q211" s="41">
        <v>358013.99999999994</v>
      </c>
      <c r="R211" s="41">
        <v>379951.80241398362</v>
      </c>
      <c r="S211" s="41">
        <v>410589.91277621605</v>
      </c>
      <c r="T211" s="41">
        <v>441977.40614674229</v>
      </c>
      <c r="U211" s="41">
        <v>471364.10215446475</v>
      </c>
      <c r="V211" s="41">
        <v>499056.16249665723</v>
      </c>
      <c r="W211" s="41">
        <v>527393.98566689854</v>
      </c>
      <c r="X211" s="41">
        <v>553866.49968425417</v>
      </c>
      <c r="Y211" s="41">
        <v>579984.76977173984</v>
      </c>
      <c r="Z211" s="41">
        <v>606521.48636424926</v>
      </c>
      <c r="AA211" s="41">
        <v>633913.69061151403</v>
      </c>
      <c r="AB211" s="41">
        <v>663911.99608729698</v>
      </c>
      <c r="AC211" s="41">
        <v>696642.06915944756</v>
      </c>
      <c r="AD211" s="41">
        <v>730571.57677760173</v>
      </c>
      <c r="AE211" s="41">
        <v>765164.32516756258</v>
      </c>
      <c r="AF211" s="41">
        <v>800480.66685398947</v>
      </c>
      <c r="AG211" s="41">
        <v>837810.27782777965</v>
      </c>
      <c r="AH211" s="41">
        <v>871930.93161076971</v>
      </c>
      <c r="AI211" s="41">
        <v>906566.55168869253</v>
      </c>
      <c r="AJ211" s="41">
        <v>941971.58860823081</v>
      </c>
      <c r="AK211" s="41">
        <v>976674.98909517762</v>
      </c>
      <c r="AL211" s="41">
        <v>1014139.8289719498</v>
      </c>
      <c r="AM211" s="41">
        <v>1052666.2441738348</v>
      </c>
      <c r="AN211" s="41">
        <v>1101510.7785432893</v>
      </c>
      <c r="AO211" s="41">
        <v>1145673.622932923</v>
      </c>
      <c r="AP211" s="41">
        <v>1189010.315168344</v>
      </c>
      <c r="AQ211" s="41">
        <v>1233227.7101873495</v>
      </c>
      <c r="AR211" s="41">
        <v>1277068.2190195827</v>
      </c>
      <c r="AS211" s="41">
        <v>1320244.4217149056</v>
      </c>
      <c r="AT211" s="41">
        <v>1361710.7349022916</v>
      </c>
      <c r="AU211" s="41">
        <v>1407685.821693127</v>
      </c>
      <c r="AV211" s="41">
        <v>1451780.7941126628</v>
      </c>
      <c r="AW211" s="41">
        <v>1488518.8388173354</v>
      </c>
      <c r="AX211" s="41">
        <v>1526474.5676911897</v>
      </c>
      <c r="AY211" s="41">
        <v>1556358.7107318868</v>
      </c>
      <c r="AZ211" s="41">
        <v>1581926.2955740856</v>
      </c>
    </row>
    <row r="212" spans="1:52" x14ac:dyDescent="0.25">
      <c r="A212" s="40" t="s">
        <v>120</v>
      </c>
      <c r="B212" s="41">
        <v>0</v>
      </c>
      <c r="C212" s="41">
        <v>0</v>
      </c>
      <c r="D212" s="41">
        <v>0</v>
      </c>
      <c r="E212" s="41">
        <v>0</v>
      </c>
      <c r="F212" s="41">
        <v>0</v>
      </c>
      <c r="G212" s="41">
        <v>0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41">
        <v>4.9366374518022206E-7</v>
      </c>
      <c r="S212" s="41">
        <v>2.4770290348674314E-6</v>
      </c>
      <c r="T212" s="41">
        <v>8.8171632361095392E-6</v>
      </c>
      <c r="U212" s="41">
        <v>2.2981110679805923E-5</v>
      </c>
      <c r="V212" s="41">
        <v>5.1085734027663741E-5</v>
      </c>
      <c r="W212" s="41">
        <v>1.2115430256400617E-4</v>
      </c>
      <c r="X212" s="41">
        <v>2.5601317068264866E-4</v>
      </c>
      <c r="Y212" s="41">
        <v>6.2703613986319945E-4</v>
      </c>
      <c r="Z212" s="41">
        <v>1.3227771411824059E-3</v>
      </c>
      <c r="AA212" s="41">
        <v>2.870619742090966E-3</v>
      </c>
      <c r="AB212" s="41">
        <v>6.6965344687248719E-3</v>
      </c>
      <c r="AC212" s="41">
        <v>1.5094245689712758E-2</v>
      </c>
      <c r="AD212" s="41">
        <v>3.2435986460562102E-2</v>
      </c>
      <c r="AE212" s="41">
        <v>7.342687023597641E-2</v>
      </c>
      <c r="AF212" s="41">
        <v>0.17208836042294048</v>
      </c>
      <c r="AG212" s="41">
        <v>0.38842879418194104</v>
      </c>
      <c r="AH212" s="41">
        <v>0.83460969652427019</v>
      </c>
      <c r="AI212" s="41">
        <v>1.8360036169709635</v>
      </c>
      <c r="AJ212" s="41">
        <v>4.2873932988510148</v>
      </c>
      <c r="AK212" s="41">
        <v>9.7127199977391037</v>
      </c>
      <c r="AL212" s="41">
        <v>20.797889542957737</v>
      </c>
      <c r="AM212" s="41">
        <v>46.511902269604576</v>
      </c>
      <c r="AN212" s="41">
        <v>124.92015869812543</v>
      </c>
      <c r="AO212" s="41">
        <v>232.04276067913517</v>
      </c>
      <c r="AP212" s="41">
        <v>409.77527146038636</v>
      </c>
      <c r="AQ212" s="41">
        <v>742.33827650964338</v>
      </c>
      <c r="AR212" s="41">
        <v>1363.3970642128913</v>
      </c>
      <c r="AS212" s="41">
        <v>2445.4483285798378</v>
      </c>
      <c r="AT212" s="41">
        <v>4267.1377317360902</v>
      </c>
      <c r="AU212" s="41">
        <v>7317.4584144593955</v>
      </c>
      <c r="AV212" s="41">
        <v>11697.237848852088</v>
      </c>
      <c r="AW212" s="41">
        <v>17867.057263633473</v>
      </c>
      <c r="AX212" s="41">
        <v>26714.90967740288</v>
      </c>
      <c r="AY212" s="41">
        <v>38190.024025868741</v>
      </c>
      <c r="AZ212" s="41">
        <v>52093.465857803625</v>
      </c>
    </row>
    <row r="213" spans="1:52" x14ac:dyDescent="0.25">
      <c r="A213" s="40" t="s">
        <v>121</v>
      </c>
      <c r="B213" s="41">
        <v>0</v>
      </c>
      <c r="C213" s="41">
        <v>0</v>
      </c>
      <c r="D213" s="41">
        <v>0</v>
      </c>
      <c r="E213" s="41">
        <v>0</v>
      </c>
      <c r="F213" s="41">
        <v>0</v>
      </c>
      <c r="G213" s="41">
        <v>0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0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C213" s="41">
        <v>0</v>
      </c>
      <c r="AD213" s="41">
        <v>0</v>
      </c>
      <c r="AE213" s="41">
        <v>0</v>
      </c>
      <c r="AF213" s="41">
        <v>0</v>
      </c>
      <c r="AG213" s="41">
        <v>0</v>
      </c>
      <c r="AH213" s="41">
        <v>0</v>
      </c>
      <c r="AI213" s="41">
        <v>0</v>
      </c>
      <c r="AJ213" s="41">
        <v>0</v>
      </c>
      <c r="AK213" s="41">
        <v>0</v>
      </c>
      <c r="AL213" s="41">
        <v>0</v>
      </c>
      <c r="AM213" s="41">
        <v>0</v>
      </c>
      <c r="AN213" s="41">
        <v>0</v>
      </c>
      <c r="AO213" s="41">
        <v>0</v>
      </c>
      <c r="AP213" s="41">
        <v>0</v>
      </c>
      <c r="AQ213" s="41">
        <v>0</v>
      </c>
      <c r="AR213" s="41">
        <v>0</v>
      </c>
      <c r="AS213" s="41">
        <v>0</v>
      </c>
      <c r="AT213" s="41">
        <v>0</v>
      </c>
      <c r="AU213" s="41">
        <v>0</v>
      </c>
      <c r="AV213" s="41">
        <v>0</v>
      </c>
      <c r="AW213" s="41">
        <v>0</v>
      </c>
      <c r="AX213" s="41">
        <v>0</v>
      </c>
      <c r="AY213" s="41">
        <v>0</v>
      </c>
      <c r="AZ213" s="41">
        <v>0</v>
      </c>
    </row>
    <row r="214" spans="1:52" x14ac:dyDescent="0.25">
      <c r="A214" s="40" t="s">
        <v>122</v>
      </c>
      <c r="B214" s="41">
        <v>0</v>
      </c>
      <c r="C214" s="41">
        <v>0</v>
      </c>
      <c r="D214" s="41">
        <v>0</v>
      </c>
      <c r="E214" s="41">
        <v>0</v>
      </c>
      <c r="F214" s="41">
        <v>0</v>
      </c>
      <c r="G214" s="41">
        <v>0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0</v>
      </c>
      <c r="N214" s="41">
        <v>0</v>
      </c>
      <c r="O214" s="41">
        <v>0</v>
      </c>
      <c r="P214" s="41">
        <v>0</v>
      </c>
      <c r="Q214" s="41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C214" s="41"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0</v>
      </c>
      <c r="AJ214" s="41">
        <v>0</v>
      </c>
      <c r="AK214" s="41">
        <v>0</v>
      </c>
      <c r="AL214" s="41">
        <v>0</v>
      </c>
      <c r="AM214" s="41">
        <v>0</v>
      </c>
      <c r="AN214" s="41">
        <v>0</v>
      </c>
      <c r="AO214" s="41">
        <v>0</v>
      </c>
      <c r="AP214" s="41">
        <v>0</v>
      </c>
      <c r="AQ214" s="41">
        <v>0</v>
      </c>
      <c r="AR214" s="41">
        <v>0</v>
      </c>
      <c r="AS214" s="41">
        <v>0</v>
      </c>
      <c r="AT214" s="41">
        <v>0</v>
      </c>
      <c r="AU214" s="41">
        <v>0</v>
      </c>
      <c r="AV214" s="41">
        <v>0</v>
      </c>
      <c r="AW214" s="41">
        <v>0</v>
      </c>
      <c r="AX214" s="41">
        <v>0</v>
      </c>
      <c r="AY214" s="41">
        <v>0</v>
      </c>
      <c r="AZ214" s="41">
        <v>0</v>
      </c>
    </row>
    <row r="215" spans="1:52" x14ac:dyDescent="0.25">
      <c r="A215" s="60" t="s">
        <v>86</v>
      </c>
      <c r="B215" s="56">
        <v>260214</v>
      </c>
      <c r="C215" s="56">
        <v>257760</v>
      </c>
      <c r="D215" s="56">
        <v>260614</v>
      </c>
      <c r="E215" s="56">
        <v>276936</v>
      </c>
      <c r="F215" s="56">
        <v>302996</v>
      </c>
      <c r="G215" s="56">
        <v>313844</v>
      </c>
      <c r="H215" s="56">
        <v>344348</v>
      </c>
      <c r="I215" s="56">
        <v>366158</v>
      </c>
      <c r="J215" s="56">
        <v>381848</v>
      </c>
      <c r="K215" s="56">
        <v>333994</v>
      </c>
      <c r="L215" s="56">
        <v>388870</v>
      </c>
      <c r="M215" s="56">
        <v>409118</v>
      </c>
      <c r="N215" s="56">
        <v>404110.00000000006</v>
      </c>
      <c r="O215" s="56">
        <v>420911.99999999994</v>
      </c>
      <c r="P215" s="56">
        <v>428513.99999999994</v>
      </c>
      <c r="Q215" s="56">
        <v>450468</v>
      </c>
      <c r="R215" s="56">
        <v>470142.00472565263</v>
      </c>
      <c r="S215" s="56">
        <v>495142.75749045523</v>
      </c>
      <c r="T215" s="56">
        <v>521456.19335681497</v>
      </c>
      <c r="U215" s="56">
        <v>546541.05639738496</v>
      </c>
      <c r="V215" s="56">
        <v>569988.26107819995</v>
      </c>
      <c r="W215" s="56">
        <v>593051.08240938501</v>
      </c>
      <c r="X215" s="56">
        <v>615180.56932684081</v>
      </c>
      <c r="Y215" s="56">
        <v>636874.30666092806</v>
      </c>
      <c r="Z215" s="56">
        <v>651452.0893439611</v>
      </c>
      <c r="AA215" s="56">
        <v>668267.94137132925</v>
      </c>
      <c r="AB215" s="56">
        <v>686546.17140430585</v>
      </c>
      <c r="AC215" s="56">
        <v>706195.10432498856</v>
      </c>
      <c r="AD215" s="56">
        <v>727367.11572027078</v>
      </c>
      <c r="AE215" s="56">
        <v>747563.8572381984</v>
      </c>
      <c r="AF215" s="56">
        <v>768054.20338902588</v>
      </c>
      <c r="AG215" s="56">
        <v>788533.55959961703</v>
      </c>
      <c r="AH215" s="56">
        <v>807603.83164212934</v>
      </c>
      <c r="AI215" s="56">
        <v>825565.20515226282</v>
      </c>
      <c r="AJ215" s="56">
        <v>842761.40721031709</v>
      </c>
      <c r="AK215" s="56">
        <v>857407.52463051572</v>
      </c>
      <c r="AL215" s="56">
        <v>874185.31555659778</v>
      </c>
      <c r="AM215" s="56">
        <v>890778.14288935007</v>
      </c>
      <c r="AN215" s="56">
        <v>915540.8019634157</v>
      </c>
      <c r="AO215" s="56">
        <v>937028.45045773953</v>
      </c>
      <c r="AP215" s="56">
        <v>960205.19073518738</v>
      </c>
      <c r="AQ215" s="56">
        <v>986202.66599800065</v>
      </c>
      <c r="AR215" s="56">
        <v>1013670.0649253019</v>
      </c>
      <c r="AS215" s="56">
        <v>1038610.6116437694</v>
      </c>
      <c r="AT215" s="56">
        <v>1063573.7087971324</v>
      </c>
      <c r="AU215" s="56">
        <v>1091603.7410982181</v>
      </c>
      <c r="AV215" s="56">
        <v>1119442.7651906749</v>
      </c>
      <c r="AW215" s="56">
        <v>1143684.9253540691</v>
      </c>
      <c r="AX215" s="56">
        <v>1172251.8992464894</v>
      </c>
      <c r="AY215" s="56">
        <v>1198296.7438437911</v>
      </c>
      <c r="AZ215" s="56">
        <v>1223637.6187784253</v>
      </c>
    </row>
    <row r="216" spans="1:52" x14ac:dyDescent="0.25">
      <c r="A216" s="40" t="s">
        <v>119</v>
      </c>
      <c r="B216" s="41">
        <v>260214</v>
      </c>
      <c r="C216" s="41">
        <v>257760</v>
      </c>
      <c r="D216" s="41">
        <v>260614</v>
      </c>
      <c r="E216" s="41">
        <v>276936</v>
      </c>
      <c r="F216" s="41">
        <v>302996</v>
      </c>
      <c r="G216" s="41">
        <v>313844</v>
      </c>
      <c r="H216" s="41">
        <v>344348</v>
      </c>
      <c r="I216" s="41">
        <v>366158</v>
      </c>
      <c r="J216" s="41">
        <v>381848</v>
      </c>
      <c r="K216" s="41">
        <v>333994</v>
      </c>
      <c r="L216" s="41">
        <v>388870</v>
      </c>
      <c r="M216" s="41">
        <v>409118</v>
      </c>
      <c r="N216" s="41">
        <v>404110.00000000006</v>
      </c>
      <c r="O216" s="41">
        <v>420911.99999999994</v>
      </c>
      <c r="P216" s="41">
        <v>428513.99999999994</v>
      </c>
      <c r="Q216" s="41">
        <v>450468</v>
      </c>
      <c r="R216" s="41">
        <v>470142.00472565263</v>
      </c>
      <c r="S216" s="41">
        <v>495142.75749045523</v>
      </c>
      <c r="T216" s="41">
        <v>521456.19335681497</v>
      </c>
      <c r="U216" s="41">
        <v>546541.05639738496</v>
      </c>
      <c r="V216" s="41">
        <v>569988.26107819995</v>
      </c>
      <c r="W216" s="41">
        <v>593051.08240938501</v>
      </c>
      <c r="X216" s="41">
        <v>615180.56932684081</v>
      </c>
      <c r="Y216" s="41">
        <v>636874.30666092806</v>
      </c>
      <c r="Z216" s="41">
        <v>651452.0893439611</v>
      </c>
      <c r="AA216" s="41">
        <v>668267.94137132925</v>
      </c>
      <c r="AB216" s="41">
        <v>686546.17140430585</v>
      </c>
      <c r="AC216" s="41">
        <v>706195.10432498856</v>
      </c>
      <c r="AD216" s="41">
        <v>727367.11572027078</v>
      </c>
      <c r="AE216" s="41">
        <v>747563.8572381984</v>
      </c>
      <c r="AF216" s="41">
        <v>768054.20338902588</v>
      </c>
      <c r="AG216" s="41">
        <v>788533.55959961703</v>
      </c>
      <c r="AH216" s="41">
        <v>807603.83164212934</v>
      </c>
      <c r="AI216" s="41">
        <v>825565.20515226282</v>
      </c>
      <c r="AJ216" s="41">
        <v>842761.40721031709</v>
      </c>
      <c r="AK216" s="41">
        <v>857407.52463051572</v>
      </c>
      <c r="AL216" s="41">
        <v>874185.31555659778</v>
      </c>
      <c r="AM216" s="41">
        <v>890778.14288935007</v>
      </c>
      <c r="AN216" s="41">
        <v>915540.801963415</v>
      </c>
      <c r="AO216" s="41">
        <v>937028.45045769273</v>
      </c>
      <c r="AP216" s="41">
        <v>960205.19073245523</v>
      </c>
      <c r="AQ216" s="41">
        <v>986202.66589804343</v>
      </c>
      <c r="AR216" s="41">
        <v>1013670.0626406267</v>
      </c>
      <c r="AS216" s="41">
        <v>1038610.5803091725</v>
      </c>
      <c r="AT216" s="41">
        <v>1063573.3663401778</v>
      </c>
      <c r="AU216" s="41">
        <v>1091601.0692674683</v>
      </c>
      <c r="AV216" s="41">
        <v>1119427.2784463225</v>
      </c>
      <c r="AW216" s="41">
        <v>1143618.2738232622</v>
      </c>
      <c r="AX216" s="41">
        <v>1172006.3797540462</v>
      </c>
      <c r="AY216" s="41">
        <v>1197564.0984323865</v>
      </c>
      <c r="AZ216" s="41">
        <v>1221806.146243894</v>
      </c>
    </row>
    <row r="217" spans="1:52" x14ac:dyDescent="0.25">
      <c r="A217" s="40" t="s">
        <v>120</v>
      </c>
      <c r="B217" s="41">
        <v>0</v>
      </c>
      <c r="C217" s="41">
        <v>0</v>
      </c>
      <c r="D217" s="41">
        <v>0</v>
      </c>
      <c r="E217" s="41">
        <v>0</v>
      </c>
      <c r="F217" s="41">
        <v>0</v>
      </c>
      <c r="G217" s="41">
        <v>0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41">
        <v>0</v>
      </c>
      <c r="N217" s="41">
        <v>0</v>
      </c>
      <c r="O217" s="41">
        <v>0</v>
      </c>
      <c r="P217" s="41">
        <v>0</v>
      </c>
      <c r="Q217" s="41">
        <v>0</v>
      </c>
      <c r="R217" s="41">
        <v>4.6115240465043095E-90</v>
      </c>
      <c r="S217" s="41">
        <v>1.2632280241788655E-85</v>
      </c>
      <c r="T217" s="41">
        <v>2.4581201002391124E-81</v>
      </c>
      <c r="U217" s="41">
        <v>4.1849223186586034E-77</v>
      </c>
      <c r="V217" s="41">
        <v>6.6350832228692413E-73</v>
      </c>
      <c r="W217" s="41">
        <v>1.042815714037213E-68</v>
      </c>
      <c r="X217" s="41">
        <v>1.4328714208811775E-64</v>
      </c>
      <c r="Y217" s="41">
        <v>2.3713151510070101E-60</v>
      </c>
      <c r="Z217" s="41">
        <v>2.9805291877147386E-56</v>
      </c>
      <c r="AA217" s="41">
        <v>3.5664160730539414E-52</v>
      </c>
      <c r="AB217" s="41">
        <v>2.877898590707087E-48</v>
      </c>
      <c r="AC217" s="41">
        <v>2.476500218785955E-44</v>
      </c>
      <c r="AD217" s="41">
        <v>1.9026918802096675E-40</v>
      </c>
      <c r="AE217" s="41">
        <v>8.8233201497273951E-37</v>
      </c>
      <c r="AF217" s="41">
        <v>4.2920974739750185E-33</v>
      </c>
      <c r="AG217" s="41">
        <v>1.0053807445357853E-29</v>
      </c>
      <c r="AH217" s="41">
        <v>2.7468061871839149E-26</v>
      </c>
      <c r="AI217" s="41">
        <v>3.5748836048615572E-23</v>
      </c>
      <c r="AJ217" s="41">
        <v>4.6173024219748309E-20</v>
      </c>
      <c r="AK217" s="41">
        <v>2.2555968038746209E-17</v>
      </c>
      <c r="AL217" s="41">
        <v>1.011835845407758E-14</v>
      </c>
      <c r="AM217" s="41">
        <v>2.6023913852619487E-12</v>
      </c>
      <c r="AN217" s="41">
        <v>6.6967191166829276E-10</v>
      </c>
      <c r="AO217" s="41">
        <v>4.6747264797052127E-8</v>
      </c>
      <c r="AP217" s="41">
        <v>2.7322046876330267E-6</v>
      </c>
      <c r="AQ217" s="41">
        <v>9.99572705402687E-5</v>
      </c>
      <c r="AR217" s="41">
        <v>2.2846752518012881E-3</v>
      </c>
      <c r="AS217" s="41">
        <v>3.1334596887165202E-2</v>
      </c>
      <c r="AT217" s="41">
        <v>0.34245695449736574</v>
      </c>
      <c r="AU217" s="41">
        <v>2.6718307498749119</v>
      </c>
      <c r="AV217" s="41">
        <v>15.486744352481521</v>
      </c>
      <c r="AW217" s="41">
        <v>66.651530806879052</v>
      </c>
      <c r="AX217" s="41">
        <v>245.51949244323632</v>
      </c>
      <c r="AY217" s="41">
        <v>732.64541140461972</v>
      </c>
      <c r="AZ217" s="41">
        <v>1831.4725345311676</v>
      </c>
    </row>
    <row r="218" spans="1:52" x14ac:dyDescent="0.25">
      <c r="A218" s="40" t="s">
        <v>121</v>
      </c>
      <c r="B218" s="41">
        <v>0</v>
      </c>
      <c r="C218" s="41">
        <v>0</v>
      </c>
      <c r="D218" s="41">
        <v>0</v>
      </c>
      <c r="E218" s="41">
        <v>0</v>
      </c>
      <c r="F218" s="41">
        <v>0</v>
      </c>
      <c r="G218" s="41">
        <v>0</v>
      </c>
      <c r="H218" s="41">
        <v>0</v>
      </c>
      <c r="I218" s="41">
        <v>0</v>
      </c>
      <c r="J218" s="41">
        <v>0</v>
      </c>
      <c r="K218" s="41">
        <v>0</v>
      </c>
      <c r="L218" s="41">
        <v>0</v>
      </c>
      <c r="M218" s="41">
        <v>0</v>
      </c>
      <c r="N218" s="41">
        <v>0</v>
      </c>
      <c r="O218" s="41">
        <v>0</v>
      </c>
      <c r="P218" s="41">
        <v>0</v>
      </c>
      <c r="Q218" s="41">
        <v>0</v>
      </c>
      <c r="R218" s="41">
        <v>0</v>
      </c>
      <c r="S218" s="41">
        <v>0</v>
      </c>
      <c r="T218" s="41">
        <v>0</v>
      </c>
      <c r="U218" s="41">
        <v>0</v>
      </c>
      <c r="V218" s="41">
        <v>0</v>
      </c>
      <c r="W218" s="41">
        <v>0</v>
      </c>
      <c r="X218" s="41">
        <v>0</v>
      </c>
      <c r="Y218" s="41">
        <v>0</v>
      </c>
      <c r="Z218" s="41">
        <v>0</v>
      </c>
      <c r="AA218" s="41">
        <v>0</v>
      </c>
      <c r="AB218" s="41">
        <v>0</v>
      </c>
      <c r="AC218" s="41">
        <v>0</v>
      </c>
      <c r="AD218" s="41">
        <v>0</v>
      </c>
      <c r="AE218" s="41">
        <v>0</v>
      </c>
      <c r="AF218" s="41">
        <v>0</v>
      </c>
      <c r="AG218" s="41">
        <v>0</v>
      </c>
      <c r="AH218" s="41">
        <v>0</v>
      </c>
      <c r="AI218" s="41">
        <v>0</v>
      </c>
      <c r="AJ218" s="41">
        <v>0</v>
      </c>
      <c r="AK218" s="41">
        <v>0</v>
      </c>
      <c r="AL218" s="41">
        <v>0</v>
      </c>
      <c r="AM218" s="41">
        <v>0</v>
      </c>
      <c r="AN218" s="41">
        <v>0</v>
      </c>
      <c r="AO218" s="41">
        <v>0</v>
      </c>
      <c r="AP218" s="41">
        <v>0</v>
      </c>
      <c r="AQ218" s="41">
        <v>0</v>
      </c>
      <c r="AR218" s="41">
        <v>0</v>
      </c>
      <c r="AS218" s="41">
        <v>0</v>
      </c>
      <c r="AT218" s="41">
        <v>0</v>
      </c>
      <c r="AU218" s="41">
        <v>0</v>
      </c>
      <c r="AV218" s="41">
        <v>0</v>
      </c>
      <c r="AW218" s="41">
        <v>0</v>
      </c>
      <c r="AX218" s="41">
        <v>0</v>
      </c>
      <c r="AY218" s="41">
        <v>0</v>
      </c>
      <c r="AZ218" s="41">
        <v>0</v>
      </c>
    </row>
    <row r="219" spans="1:52" x14ac:dyDescent="0.25">
      <c r="A219" s="42" t="s">
        <v>122</v>
      </c>
      <c r="B219" s="43">
        <v>0</v>
      </c>
      <c r="C219" s="43">
        <v>0</v>
      </c>
      <c r="D219" s="43">
        <v>0</v>
      </c>
      <c r="E219" s="43">
        <v>0</v>
      </c>
      <c r="F219" s="43">
        <v>0</v>
      </c>
      <c r="G219" s="43">
        <v>0</v>
      </c>
      <c r="H219" s="43">
        <v>0</v>
      </c>
      <c r="I219" s="43">
        <v>0</v>
      </c>
      <c r="J219" s="43">
        <v>0</v>
      </c>
      <c r="K219" s="43">
        <v>0</v>
      </c>
      <c r="L219" s="43">
        <v>0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0</v>
      </c>
      <c r="Y219" s="43">
        <v>0</v>
      </c>
      <c r="Z219" s="43">
        <v>0</v>
      </c>
      <c r="AA219" s="43">
        <v>0</v>
      </c>
      <c r="AB219" s="43">
        <v>0</v>
      </c>
      <c r="AC219" s="43">
        <v>0</v>
      </c>
      <c r="AD219" s="43">
        <v>0</v>
      </c>
      <c r="AE219" s="43">
        <v>0</v>
      </c>
      <c r="AF219" s="43">
        <v>0</v>
      </c>
      <c r="AG219" s="43">
        <v>0</v>
      </c>
      <c r="AH219" s="43">
        <v>0</v>
      </c>
      <c r="AI219" s="43">
        <v>0</v>
      </c>
      <c r="AJ219" s="43">
        <v>0</v>
      </c>
      <c r="AK219" s="43">
        <v>0</v>
      </c>
      <c r="AL219" s="43">
        <v>0</v>
      </c>
      <c r="AM219" s="43">
        <v>0</v>
      </c>
      <c r="AN219" s="43">
        <v>0</v>
      </c>
      <c r="AO219" s="43">
        <v>0</v>
      </c>
      <c r="AP219" s="43">
        <v>0</v>
      </c>
      <c r="AQ219" s="43">
        <v>0</v>
      </c>
      <c r="AR219" s="43">
        <v>0</v>
      </c>
      <c r="AS219" s="43">
        <v>0</v>
      </c>
      <c r="AT219" s="43">
        <v>0</v>
      </c>
      <c r="AU219" s="43">
        <v>0</v>
      </c>
      <c r="AV219" s="43">
        <v>0</v>
      </c>
      <c r="AW219" s="43">
        <v>0</v>
      </c>
      <c r="AX219" s="43">
        <v>0</v>
      </c>
      <c r="AY219" s="43">
        <v>0</v>
      </c>
      <c r="AZ219" s="43">
        <v>0</v>
      </c>
    </row>
    <row r="220" spans="1:52" x14ac:dyDescent="0.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</row>
    <row r="221" spans="1:52" x14ac:dyDescent="0.25">
      <c r="A221" s="32" t="s">
        <v>92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</row>
    <row r="222" spans="1:52" x14ac:dyDescent="0.25">
      <c r="A222" s="64" t="s">
        <v>93</v>
      </c>
      <c r="B222" s="56">
        <v>936.93658815081994</v>
      </c>
      <c r="C222" s="56">
        <v>975.15464794521154</v>
      </c>
      <c r="D222" s="56">
        <v>983.99292557647186</v>
      </c>
      <c r="E222" s="56">
        <v>1057.8274808262165</v>
      </c>
      <c r="F222" s="56">
        <v>1081.9735121499584</v>
      </c>
      <c r="G222" s="56">
        <v>1125.7827746816024</v>
      </c>
      <c r="H222" s="56">
        <v>1286.0020552796964</v>
      </c>
      <c r="I222" s="56">
        <v>1237.1102493266558</v>
      </c>
      <c r="J222" s="56">
        <v>1084.3710217799203</v>
      </c>
      <c r="K222" s="56">
        <v>1076.1599915319657</v>
      </c>
      <c r="L222" s="56">
        <v>1067.26382696633</v>
      </c>
      <c r="M222" s="56">
        <v>1024.1145102101418</v>
      </c>
      <c r="N222" s="56">
        <v>996.0549662726113</v>
      </c>
      <c r="O222" s="56">
        <v>919.89620494785231</v>
      </c>
      <c r="P222" s="56">
        <v>886.72069638061407</v>
      </c>
      <c r="Q222" s="56">
        <v>889.17291572099248</v>
      </c>
      <c r="R222" s="56">
        <v>899.25775902703811</v>
      </c>
      <c r="S222" s="56">
        <v>912.48024028958105</v>
      </c>
      <c r="T222" s="56">
        <v>925.12554320207732</v>
      </c>
      <c r="U222" s="56">
        <v>935.87103215788238</v>
      </c>
      <c r="V222" s="56">
        <v>944.70209493978439</v>
      </c>
      <c r="W222" s="56">
        <v>952.39623384268975</v>
      </c>
      <c r="X222" s="56">
        <v>959.09896961608945</v>
      </c>
      <c r="Y222" s="56">
        <v>966.95093606795172</v>
      </c>
      <c r="Z222" s="56">
        <v>974.31039924577692</v>
      </c>
      <c r="AA222" s="56">
        <v>981.92513915826692</v>
      </c>
      <c r="AB222" s="56">
        <v>989.5287562867984</v>
      </c>
      <c r="AC222" s="56">
        <v>996.99821369132087</v>
      </c>
      <c r="AD222" s="56">
        <v>1004.3787079434341</v>
      </c>
      <c r="AE222" s="56">
        <v>1011.6921022649976</v>
      </c>
      <c r="AF222" s="56">
        <v>1019.0463306839886</v>
      </c>
      <c r="AG222" s="56">
        <v>1026.3835638507351</v>
      </c>
      <c r="AH222" s="56">
        <v>1033.7915274392219</v>
      </c>
      <c r="AI222" s="56">
        <v>1040.2676168882708</v>
      </c>
      <c r="AJ222" s="56">
        <v>1046.7766450689803</v>
      </c>
      <c r="AK222" s="56">
        <v>1053.2908159125091</v>
      </c>
      <c r="AL222" s="56">
        <v>1059.9305482207837</v>
      </c>
      <c r="AM222" s="56">
        <v>1066.6743874223896</v>
      </c>
      <c r="AN222" s="56">
        <v>1073.5385351283833</v>
      </c>
      <c r="AO222" s="56">
        <v>1080.6146494565319</v>
      </c>
      <c r="AP222" s="56">
        <v>1088.0604574017477</v>
      </c>
      <c r="AQ222" s="56">
        <v>1095.9901772166459</v>
      </c>
      <c r="AR222" s="56">
        <v>1103.9002070709348</v>
      </c>
      <c r="AS222" s="56">
        <v>1112.3840332425041</v>
      </c>
      <c r="AT222" s="56">
        <v>1121.4096603805581</v>
      </c>
      <c r="AU222" s="56">
        <v>1131.3595305160959</v>
      </c>
      <c r="AV222" s="56">
        <v>1141.8715573592924</v>
      </c>
      <c r="AW222" s="56">
        <v>1152.6868976808416</v>
      </c>
      <c r="AX222" s="56">
        <v>1163.8574542970671</v>
      </c>
      <c r="AY222" s="56">
        <v>1175.4285426073664</v>
      </c>
      <c r="AZ222" s="56">
        <v>1187.4263756501084</v>
      </c>
    </row>
    <row r="223" spans="1:52" x14ac:dyDescent="0.25">
      <c r="A223" s="61" t="s">
        <v>123</v>
      </c>
      <c r="B223" s="41">
        <v>936.93658815081994</v>
      </c>
      <c r="C223" s="41">
        <v>975.15464794521154</v>
      </c>
      <c r="D223" s="41">
        <v>983.99292557647186</v>
      </c>
      <c r="E223" s="41">
        <v>1057.8274808262165</v>
      </c>
      <c r="F223" s="41">
        <v>1081.9735121499584</v>
      </c>
      <c r="G223" s="41">
        <v>1125.7827746816024</v>
      </c>
      <c r="H223" s="41">
        <v>1286.0020552796964</v>
      </c>
      <c r="I223" s="41">
        <v>1237.1102493266558</v>
      </c>
      <c r="J223" s="41">
        <v>1084.3710217799203</v>
      </c>
      <c r="K223" s="41">
        <v>1076.1599915319657</v>
      </c>
      <c r="L223" s="41">
        <v>1067.26382696633</v>
      </c>
      <c r="M223" s="41">
        <v>1024.1145102101418</v>
      </c>
      <c r="N223" s="41">
        <v>996.0549662726113</v>
      </c>
      <c r="O223" s="41">
        <v>919.89620494785231</v>
      </c>
      <c r="P223" s="41">
        <v>886.72069638061407</v>
      </c>
      <c r="Q223" s="41">
        <v>889.17291572099248</v>
      </c>
      <c r="R223" s="41">
        <v>899.24808031745806</v>
      </c>
      <c r="S223" s="41">
        <v>912.4573714674583</v>
      </c>
      <c r="T223" s="41">
        <v>925.08749802323052</v>
      </c>
      <c r="U223" s="41">
        <v>935.81735798249144</v>
      </c>
      <c r="V223" s="41">
        <v>944.63246945580306</v>
      </c>
      <c r="W223" s="41">
        <v>952.31042456344699</v>
      </c>
      <c r="X223" s="41">
        <v>958.99825618598481</v>
      </c>
      <c r="Y223" s="41">
        <v>966.83512597249035</v>
      </c>
      <c r="Z223" s="41">
        <v>974.17998700044723</v>
      </c>
      <c r="AA223" s="41">
        <v>981.77919660180646</v>
      </c>
      <c r="AB223" s="41">
        <v>989.36794191640411</v>
      </c>
      <c r="AC223" s="41">
        <v>996.82278647349199</v>
      </c>
      <c r="AD223" s="41">
        <v>1004.1885596529469</v>
      </c>
      <c r="AE223" s="41">
        <v>1011.4876461899563</v>
      </c>
      <c r="AF223" s="41">
        <v>1018.8246253613046</v>
      </c>
      <c r="AG223" s="41">
        <v>1026.147527703331</v>
      </c>
      <c r="AH223" s="41">
        <v>1033.5408062901042</v>
      </c>
      <c r="AI223" s="41">
        <v>1040.0019071292868</v>
      </c>
      <c r="AJ223" s="41">
        <v>1046.4969077418168</v>
      </c>
      <c r="AK223" s="41">
        <v>1052.9961904127924</v>
      </c>
      <c r="AL223" s="41">
        <v>1059.6197017620357</v>
      </c>
      <c r="AM223" s="41">
        <v>1066.3471556903435</v>
      </c>
      <c r="AN223" s="41">
        <v>1073.1810015839978</v>
      </c>
      <c r="AO223" s="41">
        <v>1080.2405589853174</v>
      </c>
      <c r="AP223" s="41">
        <v>1087.6650366507397</v>
      </c>
      <c r="AQ223" s="41">
        <v>1095.5725677746973</v>
      </c>
      <c r="AR223" s="41">
        <v>1103.4610543829465</v>
      </c>
      <c r="AS223" s="41">
        <v>1111.918675923218</v>
      </c>
      <c r="AT223" s="41">
        <v>1120.9058346132115</v>
      </c>
      <c r="AU223" s="41">
        <v>1130.8265365721422</v>
      </c>
      <c r="AV223" s="41">
        <v>1141.311567410874</v>
      </c>
      <c r="AW223" s="41">
        <v>1152.0942551423263</v>
      </c>
      <c r="AX223" s="41">
        <v>1163.2242315872672</v>
      </c>
      <c r="AY223" s="41">
        <v>1174.7239471067055</v>
      </c>
      <c r="AZ223" s="41">
        <v>1186.6779323023507</v>
      </c>
    </row>
    <row r="224" spans="1:52" x14ac:dyDescent="0.25">
      <c r="A224" s="61" t="s">
        <v>124</v>
      </c>
      <c r="B224" s="41">
        <v>0</v>
      </c>
      <c r="C224" s="41">
        <v>0</v>
      </c>
      <c r="D224" s="41">
        <v>0</v>
      </c>
      <c r="E224" s="41">
        <v>0</v>
      </c>
      <c r="F224" s="41">
        <v>0</v>
      </c>
      <c r="G224" s="41">
        <v>0</v>
      </c>
      <c r="H224" s="41">
        <v>0</v>
      </c>
      <c r="I224" s="41">
        <v>0</v>
      </c>
      <c r="J224" s="41">
        <v>0</v>
      </c>
      <c r="K224" s="41">
        <v>0</v>
      </c>
      <c r="L224" s="41">
        <v>0</v>
      </c>
      <c r="M224" s="41">
        <v>0</v>
      </c>
      <c r="N224" s="41">
        <v>0</v>
      </c>
      <c r="O224" s="41">
        <v>0</v>
      </c>
      <c r="P224" s="41">
        <v>0</v>
      </c>
      <c r="Q224" s="41">
        <v>0</v>
      </c>
      <c r="R224" s="41">
        <v>9.6786356585921943E-3</v>
      </c>
      <c r="S224" s="41">
        <v>2.2868597436554366E-2</v>
      </c>
      <c r="T224" s="41">
        <v>3.8044691854920654E-2</v>
      </c>
      <c r="U224" s="41">
        <v>5.3673282378673082E-2</v>
      </c>
      <c r="V224" s="41">
        <v>6.9623969930171475E-2</v>
      </c>
      <c r="W224" s="41">
        <v>8.5806813402338991E-2</v>
      </c>
      <c r="X224" s="41">
        <v>0.10070964970215547</v>
      </c>
      <c r="Y224" s="41">
        <v>0.11580434424732207</v>
      </c>
      <c r="Z224" s="41">
        <v>0.13040363374278607</v>
      </c>
      <c r="AA224" s="41">
        <v>0.14592940427129147</v>
      </c>
      <c r="AB224" s="41">
        <v>0.16079476573466434</v>
      </c>
      <c r="AC224" s="41">
        <v>0.17539814840165729</v>
      </c>
      <c r="AD224" s="41">
        <v>0.19010516366737798</v>
      </c>
      <c r="AE224" s="41">
        <v>0.20439299609798414</v>
      </c>
      <c r="AF224" s="41">
        <v>0.22160675412358127</v>
      </c>
      <c r="AG224" s="41">
        <v>0.23589505637368269</v>
      </c>
      <c r="AH224" s="41">
        <v>0.25051703299157602</v>
      </c>
      <c r="AI224" s="41">
        <v>0.26541125279528777</v>
      </c>
      <c r="AJ224" s="41">
        <v>0.27931206041334916</v>
      </c>
      <c r="AK224" s="41">
        <v>0.29400937218152923</v>
      </c>
      <c r="AL224" s="41">
        <v>0.3099311471897821</v>
      </c>
      <c r="AM224" s="41">
        <v>0.32589326126205942</v>
      </c>
      <c r="AN224" s="41">
        <v>0.35511067999563711</v>
      </c>
      <c r="AO224" s="41">
        <v>0.37085717588394729</v>
      </c>
      <c r="AP224" s="41">
        <v>0.39075514046474458</v>
      </c>
      <c r="AQ224" s="41">
        <v>0.41100459015342983</v>
      </c>
      <c r="AR224" s="41">
        <v>0.43015171700010146</v>
      </c>
      <c r="AS224" s="41">
        <v>0.45272488470324335</v>
      </c>
      <c r="AT224" s="41">
        <v>0.48454955110680537</v>
      </c>
      <c r="AU224" s="41">
        <v>0.50764183112918626</v>
      </c>
      <c r="AV224" s="41">
        <v>0.52806384630568115</v>
      </c>
      <c r="AW224" s="41">
        <v>0.55173461419656855</v>
      </c>
      <c r="AX224" s="41">
        <v>0.58044798072777803</v>
      </c>
      <c r="AY224" s="41">
        <v>0.62802815638664322</v>
      </c>
      <c r="AZ224" s="41">
        <v>0.65559316230021558</v>
      </c>
    </row>
    <row r="225" spans="1:52" x14ac:dyDescent="0.25">
      <c r="A225" s="61" t="s">
        <v>115</v>
      </c>
      <c r="B225" s="41">
        <v>0</v>
      </c>
      <c r="C225" s="41">
        <v>0</v>
      </c>
      <c r="D225" s="41">
        <v>0</v>
      </c>
      <c r="E225" s="41">
        <v>0</v>
      </c>
      <c r="F225" s="41">
        <v>0</v>
      </c>
      <c r="G225" s="41">
        <v>0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41">
        <v>0</v>
      </c>
      <c r="N225" s="41">
        <v>0</v>
      </c>
      <c r="O225" s="41">
        <v>0</v>
      </c>
      <c r="P225" s="41">
        <v>0</v>
      </c>
      <c r="Q225" s="41">
        <v>0</v>
      </c>
      <c r="R225" s="41">
        <v>7.3921458022301065E-8</v>
      </c>
      <c r="S225" s="41">
        <v>2.2468625260095544E-7</v>
      </c>
      <c r="T225" s="41">
        <v>4.8699187208635841E-7</v>
      </c>
      <c r="U225" s="41">
        <v>8.9301221383120276E-7</v>
      </c>
      <c r="V225" s="41">
        <v>1.5140511493693692E-6</v>
      </c>
      <c r="W225" s="41">
        <v>2.4658404016756677E-6</v>
      </c>
      <c r="X225" s="41">
        <v>3.7804025388586427E-6</v>
      </c>
      <c r="Y225" s="41">
        <v>5.7512140737792294E-6</v>
      </c>
      <c r="Z225" s="41">
        <v>8.6115869992839134E-6</v>
      </c>
      <c r="AA225" s="41">
        <v>1.3152189140173815E-5</v>
      </c>
      <c r="AB225" s="41">
        <v>1.9604659615117214E-5</v>
      </c>
      <c r="AC225" s="41">
        <v>2.9069427191703784E-5</v>
      </c>
      <c r="AD225" s="41">
        <v>4.3126819827897254E-5</v>
      </c>
      <c r="AE225" s="41">
        <v>6.307894335345592E-5</v>
      </c>
      <c r="AF225" s="41">
        <v>9.8568560404616642E-5</v>
      </c>
      <c r="AG225" s="41">
        <v>1.4109103046588495E-4</v>
      </c>
      <c r="AH225" s="41">
        <v>2.0411612596281926E-4</v>
      </c>
      <c r="AI225" s="41">
        <v>2.9850618885788455E-4</v>
      </c>
      <c r="AJ225" s="41">
        <v>4.2526675023082461E-4</v>
      </c>
      <c r="AK225" s="41">
        <v>6.1612753505428588E-4</v>
      </c>
      <c r="AL225" s="41">
        <v>9.1531155847286282E-4</v>
      </c>
      <c r="AM225" s="41">
        <v>1.338470784088728E-3</v>
      </c>
      <c r="AN225" s="41">
        <v>2.422864389760622E-3</v>
      </c>
      <c r="AO225" s="41">
        <v>3.2332953306367209E-3</v>
      </c>
      <c r="AP225" s="41">
        <v>4.6656105433324369E-3</v>
      </c>
      <c r="AQ225" s="41">
        <v>6.6048517951878428E-3</v>
      </c>
      <c r="AR225" s="41">
        <v>9.0009709881124951E-3</v>
      </c>
      <c r="AS225" s="41">
        <v>1.2632434582984589E-2</v>
      </c>
      <c r="AT225" s="41">
        <v>1.9276216239887456E-2</v>
      </c>
      <c r="AU225" s="41">
        <v>2.5352112824570384E-2</v>
      </c>
      <c r="AV225" s="41">
        <v>3.1926102112775939E-2</v>
      </c>
      <c r="AW225" s="41">
        <v>4.0907924318634145E-2</v>
      </c>
      <c r="AX225" s="41">
        <v>5.277472907219196E-2</v>
      </c>
      <c r="AY225" s="41">
        <v>7.6567344274389576E-2</v>
      </c>
      <c r="AZ225" s="41">
        <v>9.2850185457577436E-2</v>
      </c>
    </row>
    <row r="226" spans="1:52" x14ac:dyDescent="0.25">
      <c r="A226" s="61" t="s">
        <v>125</v>
      </c>
      <c r="B226" s="41">
        <v>0</v>
      </c>
      <c r="C226" s="41">
        <v>0</v>
      </c>
      <c r="D226" s="41">
        <v>0</v>
      </c>
      <c r="E226" s="41">
        <v>0</v>
      </c>
      <c r="F226" s="41">
        <v>0</v>
      </c>
      <c r="G226" s="41">
        <v>0</v>
      </c>
      <c r="H226" s="41">
        <v>0</v>
      </c>
      <c r="I226" s="41">
        <v>0</v>
      </c>
      <c r="J226" s="41">
        <v>0</v>
      </c>
      <c r="K226" s="41">
        <v>0</v>
      </c>
      <c r="L226" s="41">
        <v>0</v>
      </c>
      <c r="M226" s="41">
        <v>0</v>
      </c>
      <c r="N226" s="41">
        <v>0</v>
      </c>
      <c r="O226" s="41">
        <v>0</v>
      </c>
      <c r="P226" s="41">
        <v>0</v>
      </c>
      <c r="Q226" s="41">
        <v>0</v>
      </c>
      <c r="R226" s="41">
        <v>0</v>
      </c>
      <c r="S226" s="41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C226" s="41">
        <v>0</v>
      </c>
      <c r="AD226" s="41">
        <v>0</v>
      </c>
      <c r="AE226" s="41">
        <v>0</v>
      </c>
      <c r="AF226" s="41">
        <v>0</v>
      </c>
      <c r="AG226" s="41">
        <v>0</v>
      </c>
      <c r="AH226" s="41">
        <v>0</v>
      </c>
      <c r="AI226" s="41">
        <v>0</v>
      </c>
      <c r="AJ226" s="41">
        <v>0</v>
      </c>
      <c r="AK226" s="41">
        <v>0</v>
      </c>
      <c r="AL226" s="41">
        <v>0</v>
      </c>
      <c r="AM226" s="41">
        <v>0</v>
      </c>
      <c r="AN226" s="41">
        <v>0</v>
      </c>
      <c r="AO226" s="41">
        <v>0</v>
      </c>
      <c r="AP226" s="41">
        <v>0</v>
      </c>
      <c r="AQ226" s="41">
        <v>0</v>
      </c>
      <c r="AR226" s="41">
        <v>0</v>
      </c>
      <c r="AS226" s="41">
        <v>0</v>
      </c>
      <c r="AT226" s="41">
        <v>0</v>
      </c>
      <c r="AU226" s="41">
        <v>0</v>
      </c>
      <c r="AV226" s="41">
        <v>0</v>
      </c>
      <c r="AW226" s="41">
        <v>0</v>
      </c>
      <c r="AX226" s="41">
        <v>0</v>
      </c>
      <c r="AY226" s="41">
        <v>0</v>
      </c>
      <c r="AZ226" s="41">
        <v>0</v>
      </c>
    </row>
    <row r="227" spans="1:52" x14ac:dyDescent="0.25">
      <c r="A227" s="61" t="s">
        <v>126</v>
      </c>
      <c r="B227" s="41">
        <v>0</v>
      </c>
      <c r="C227" s="41">
        <v>0</v>
      </c>
      <c r="D227" s="41">
        <v>0</v>
      </c>
      <c r="E227" s="41">
        <v>0</v>
      </c>
      <c r="F227" s="41">
        <v>0</v>
      </c>
      <c r="G227" s="41">
        <v>0</v>
      </c>
      <c r="H227" s="41">
        <v>0</v>
      </c>
      <c r="I227" s="41">
        <v>0</v>
      </c>
      <c r="J227" s="41">
        <v>0</v>
      </c>
      <c r="K227" s="41">
        <v>0</v>
      </c>
      <c r="L227" s="41">
        <v>0</v>
      </c>
      <c r="M227" s="41">
        <v>0</v>
      </c>
      <c r="N227" s="41">
        <v>0</v>
      </c>
      <c r="O227" s="41">
        <v>0</v>
      </c>
      <c r="P227" s="41">
        <v>0</v>
      </c>
      <c r="Q227" s="41">
        <v>0</v>
      </c>
      <c r="R227" s="41">
        <v>0</v>
      </c>
      <c r="S227" s="41">
        <v>0</v>
      </c>
      <c r="T227" s="41">
        <v>0</v>
      </c>
      <c r="U227" s="41">
        <v>0</v>
      </c>
      <c r="V227" s="41">
        <v>0</v>
      </c>
      <c r="W227" s="41">
        <v>0</v>
      </c>
      <c r="X227" s="41">
        <v>0</v>
      </c>
      <c r="Y227" s="41">
        <v>0</v>
      </c>
      <c r="Z227" s="41">
        <v>0</v>
      </c>
      <c r="AA227" s="41">
        <v>0</v>
      </c>
      <c r="AB227" s="41">
        <v>0</v>
      </c>
      <c r="AC227" s="41">
        <v>0</v>
      </c>
      <c r="AD227" s="41">
        <v>0</v>
      </c>
      <c r="AE227" s="41">
        <v>0</v>
      </c>
      <c r="AF227" s="41">
        <v>0</v>
      </c>
      <c r="AG227" s="41">
        <v>0</v>
      </c>
      <c r="AH227" s="41">
        <v>0</v>
      </c>
      <c r="AI227" s="41">
        <v>0</v>
      </c>
      <c r="AJ227" s="41">
        <v>0</v>
      </c>
      <c r="AK227" s="41">
        <v>0</v>
      </c>
      <c r="AL227" s="41">
        <v>0</v>
      </c>
      <c r="AM227" s="41">
        <v>0</v>
      </c>
      <c r="AN227" s="41">
        <v>0</v>
      </c>
      <c r="AO227" s="41">
        <v>0</v>
      </c>
      <c r="AP227" s="41">
        <v>0</v>
      </c>
      <c r="AQ227" s="41">
        <v>0</v>
      </c>
      <c r="AR227" s="41">
        <v>0</v>
      </c>
      <c r="AS227" s="41">
        <v>0</v>
      </c>
      <c r="AT227" s="41">
        <v>0</v>
      </c>
      <c r="AU227" s="41">
        <v>0</v>
      </c>
      <c r="AV227" s="41">
        <v>0</v>
      </c>
      <c r="AW227" s="41">
        <v>0</v>
      </c>
      <c r="AX227" s="41">
        <v>0</v>
      </c>
      <c r="AY227" s="41">
        <v>0</v>
      </c>
      <c r="AZ227" s="41">
        <v>0</v>
      </c>
    </row>
    <row r="228" spans="1:52" x14ac:dyDescent="0.25">
      <c r="A228" s="61" t="s">
        <v>127</v>
      </c>
      <c r="B228" s="41">
        <v>0</v>
      </c>
      <c r="C228" s="41">
        <v>0</v>
      </c>
      <c r="D228" s="41">
        <v>0</v>
      </c>
      <c r="E228" s="41">
        <v>0</v>
      </c>
      <c r="F228" s="41">
        <v>0</v>
      </c>
      <c r="G228" s="41">
        <v>0</v>
      </c>
      <c r="H228" s="41">
        <v>0</v>
      </c>
      <c r="I228" s="41">
        <v>0</v>
      </c>
      <c r="J228" s="41">
        <v>0</v>
      </c>
      <c r="K228" s="41">
        <v>0</v>
      </c>
      <c r="L228" s="41">
        <v>0</v>
      </c>
      <c r="M228" s="41">
        <v>0</v>
      </c>
      <c r="N228" s="41">
        <v>0</v>
      </c>
      <c r="O228" s="41">
        <v>0</v>
      </c>
      <c r="P228" s="41">
        <v>0</v>
      </c>
      <c r="Q228" s="41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0</v>
      </c>
      <c r="X228" s="41">
        <v>0</v>
      </c>
      <c r="Y228" s="41">
        <v>0</v>
      </c>
      <c r="Z228" s="41">
        <v>0</v>
      </c>
      <c r="AA228" s="41">
        <v>0</v>
      </c>
      <c r="AB228" s="41">
        <v>0</v>
      </c>
      <c r="AC228" s="41">
        <v>0</v>
      </c>
      <c r="AD228" s="41">
        <v>0</v>
      </c>
      <c r="AE228" s="41">
        <v>0</v>
      </c>
      <c r="AF228" s="41">
        <v>0</v>
      </c>
      <c r="AG228" s="41">
        <v>0</v>
      </c>
      <c r="AH228" s="41">
        <v>0</v>
      </c>
      <c r="AI228" s="41">
        <v>0</v>
      </c>
      <c r="AJ228" s="41">
        <v>0</v>
      </c>
      <c r="AK228" s="41">
        <v>0</v>
      </c>
      <c r="AL228" s="41">
        <v>0</v>
      </c>
      <c r="AM228" s="41">
        <v>0</v>
      </c>
      <c r="AN228" s="41">
        <v>0</v>
      </c>
      <c r="AO228" s="41">
        <v>0</v>
      </c>
      <c r="AP228" s="41">
        <v>0</v>
      </c>
      <c r="AQ228" s="41">
        <v>0</v>
      </c>
      <c r="AR228" s="41">
        <v>0</v>
      </c>
      <c r="AS228" s="41">
        <v>0</v>
      </c>
      <c r="AT228" s="41">
        <v>0</v>
      </c>
      <c r="AU228" s="41">
        <v>0</v>
      </c>
      <c r="AV228" s="41">
        <v>0</v>
      </c>
      <c r="AW228" s="41">
        <v>0</v>
      </c>
      <c r="AX228" s="41">
        <v>0</v>
      </c>
      <c r="AY228" s="41">
        <v>0</v>
      </c>
      <c r="AZ228" s="41">
        <v>0</v>
      </c>
    </row>
    <row r="229" spans="1:52" x14ac:dyDescent="0.25">
      <c r="A229" s="64" t="s">
        <v>94</v>
      </c>
      <c r="B229" s="56">
        <v>665.39927821564072</v>
      </c>
      <c r="C229" s="56">
        <v>675.49384387334783</v>
      </c>
      <c r="D229" s="56">
        <v>686.88217745268093</v>
      </c>
      <c r="E229" s="56">
        <v>758.44975837586617</v>
      </c>
      <c r="F229" s="56">
        <v>756.17427329966551</v>
      </c>
      <c r="G229" s="56">
        <v>808.95239750803819</v>
      </c>
      <c r="H229" s="56">
        <v>816.68772676138644</v>
      </c>
      <c r="I229" s="56">
        <v>829.50205576635585</v>
      </c>
      <c r="J229" s="56">
        <v>846.67443205258326</v>
      </c>
      <c r="K229" s="56">
        <v>835.70768587830116</v>
      </c>
      <c r="L229" s="56">
        <v>858.56485849913793</v>
      </c>
      <c r="M229" s="56">
        <v>864.78488595707222</v>
      </c>
      <c r="N229" s="56">
        <v>862.98204516244664</v>
      </c>
      <c r="O229" s="56">
        <v>862.89554265688855</v>
      </c>
      <c r="P229" s="56">
        <v>866.84698957427031</v>
      </c>
      <c r="Q229" s="56">
        <v>926.99093151485795</v>
      </c>
      <c r="R229" s="56">
        <v>949.43819461306975</v>
      </c>
      <c r="S229" s="56">
        <v>977.64438734193277</v>
      </c>
      <c r="T229" s="56">
        <v>1004.0616155239373</v>
      </c>
      <c r="U229" s="56">
        <v>1027.9567998668592</v>
      </c>
      <c r="V229" s="56">
        <v>1050.0836156126675</v>
      </c>
      <c r="W229" s="56">
        <v>1070.1546188422221</v>
      </c>
      <c r="X229" s="56">
        <v>1088.5153408950123</v>
      </c>
      <c r="Y229" s="56">
        <v>1108.2644683876658</v>
      </c>
      <c r="Z229" s="56">
        <v>1126.6056149424812</v>
      </c>
      <c r="AA229" s="56">
        <v>1143.6587949764059</v>
      </c>
      <c r="AB229" s="56">
        <v>1160.0661452633831</v>
      </c>
      <c r="AC229" s="56">
        <v>1176.1303683148924</v>
      </c>
      <c r="AD229" s="56">
        <v>1191.9989173212916</v>
      </c>
      <c r="AE229" s="56">
        <v>1207.6640254239301</v>
      </c>
      <c r="AF229" s="56">
        <v>1222.9811528854475</v>
      </c>
      <c r="AG229" s="56">
        <v>1237.9049525958001</v>
      </c>
      <c r="AH229" s="56">
        <v>1252.6360543638093</v>
      </c>
      <c r="AI229" s="56">
        <v>1266.8967416938842</v>
      </c>
      <c r="AJ229" s="56">
        <v>1281.4178556063598</v>
      </c>
      <c r="AK229" s="56">
        <v>1295.9673957809896</v>
      </c>
      <c r="AL229" s="56">
        <v>1310.6678264574211</v>
      </c>
      <c r="AM229" s="56">
        <v>1325.7054220234154</v>
      </c>
      <c r="AN229" s="56">
        <v>1340.6290639477629</v>
      </c>
      <c r="AO229" s="56">
        <v>1356.3736944967377</v>
      </c>
      <c r="AP229" s="56">
        <v>1372.7027132428332</v>
      </c>
      <c r="AQ229" s="56">
        <v>1389.3185503076543</v>
      </c>
      <c r="AR229" s="56">
        <v>1406.0923821025865</v>
      </c>
      <c r="AS229" s="56">
        <v>1423.2204546948922</v>
      </c>
      <c r="AT229" s="56">
        <v>1440.6109202731332</v>
      </c>
      <c r="AU229" s="56">
        <v>1458.2936548498205</v>
      </c>
      <c r="AV229" s="56">
        <v>1476.5166416962118</v>
      </c>
      <c r="AW229" s="56">
        <v>1494.9471272662906</v>
      </c>
      <c r="AX229" s="56">
        <v>1513.2181945455031</v>
      </c>
      <c r="AY229" s="56">
        <v>1531.5514065143332</v>
      </c>
      <c r="AZ229" s="56">
        <v>1549.8742113590547</v>
      </c>
    </row>
    <row r="230" spans="1:52" x14ac:dyDescent="0.25">
      <c r="A230" s="61" t="s">
        <v>123</v>
      </c>
      <c r="B230" s="41">
        <v>665.39927821564072</v>
      </c>
      <c r="C230" s="41">
        <v>675.49384387334783</v>
      </c>
      <c r="D230" s="41">
        <v>686.88217745268093</v>
      </c>
      <c r="E230" s="41">
        <v>758.44975837586617</v>
      </c>
      <c r="F230" s="41">
        <v>756.17427329966551</v>
      </c>
      <c r="G230" s="41">
        <v>808.95239750803819</v>
      </c>
      <c r="H230" s="41">
        <v>816.68772676138644</v>
      </c>
      <c r="I230" s="41">
        <v>829.50205576635585</v>
      </c>
      <c r="J230" s="41">
        <v>846.67443205258326</v>
      </c>
      <c r="K230" s="41">
        <v>835.70768587830116</v>
      </c>
      <c r="L230" s="41">
        <v>858.56485849913793</v>
      </c>
      <c r="M230" s="41">
        <v>864.78488595707222</v>
      </c>
      <c r="N230" s="41">
        <v>862.98204516244664</v>
      </c>
      <c r="O230" s="41">
        <v>862.89554265688855</v>
      </c>
      <c r="P230" s="41">
        <v>866.84698957427031</v>
      </c>
      <c r="Q230" s="41">
        <v>926.99093151485795</v>
      </c>
      <c r="R230" s="41">
        <v>949.42469021257489</v>
      </c>
      <c r="S230" s="41">
        <v>977.61480017807571</v>
      </c>
      <c r="T230" s="41">
        <v>1004.0155209204</v>
      </c>
      <c r="U230" s="41">
        <v>1027.8939377378285</v>
      </c>
      <c r="V230" s="41">
        <v>1050.0033661537325</v>
      </c>
      <c r="W230" s="41">
        <v>1070.0568153359043</v>
      </c>
      <c r="X230" s="41">
        <v>1088.4002518367411</v>
      </c>
      <c r="Y230" s="41">
        <v>1108.1312914401642</v>
      </c>
      <c r="Z230" s="41">
        <v>1126.4555544599095</v>
      </c>
      <c r="AA230" s="41">
        <v>1143.4919557351027</v>
      </c>
      <c r="AB230" s="41">
        <v>1159.8819856259029</v>
      </c>
      <c r="AC230" s="41">
        <v>1175.9281983672654</v>
      </c>
      <c r="AD230" s="41">
        <v>1191.7791728716086</v>
      </c>
      <c r="AE230" s="41">
        <v>1207.4262679532369</v>
      </c>
      <c r="AF230" s="41">
        <v>1222.7252414461695</v>
      </c>
      <c r="AG230" s="41">
        <v>1237.6302683011281</v>
      </c>
      <c r="AH230" s="41">
        <v>1252.3424378744039</v>
      </c>
      <c r="AI230" s="41">
        <v>1266.5849633077507</v>
      </c>
      <c r="AJ230" s="41">
        <v>1281.0874980994638</v>
      </c>
      <c r="AK230" s="41">
        <v>1295.6179588305106</v>
      </c>
      <c r="AL230" s="41">
        <v>1310.2985191497132</v>
      </c>
      <c r="AM230" s="41">
        <v>1325.314921700638</v>
      </c>
      <c r="AN230" s="41">
        <v>1340.1974363853672</v>
      </c>
      <c r="AO230" s="41">
        <v>1355.9204723175155</v>
      </c>
      <c r="AP230" s="41">
        <v>1372.2246838782112</v>
      </c>
      <c r="AQ230" s="41">
        <v>1388.8137788986658</v>
      </c>
      <c r="AR230" s="41">
        <v>1405.5596709038357</v>
      </c>
      <c r="AS230" s="41">
        <v>1422.6541530590944</v>
      </c>
      <c r="AT230" s="41">
        <v>1440.0091610691472</v>
      </c>
      <c r="AU230" s="41">
        <v>1457.6470528655582</v>
      </c>
      <c r="AV230" s="41">
        <v>1475.8255466895343</v>
      </c>
      <c r="AW230" s="41">
        <v>1494.2084360203548</v>
      </c>
      <c r="AX230" s="41">
        <v>1512.4237787271952</v>
      </c>
      <c r="AY230" s="41">
        <v>1530.6899866261924</v>
      </c>
      <c r="AZ230" s="41">
        <v>1548.9406669365183</v>
      </c>
    </row>
    <row r="231" spans="1:52" x14ac:dyDescent="0.25">
      <c r="A231" s="61" t="s">
        <v>124</v>
      </c>
      <c r="B231" s="41">
        <v>0</v>
      </c>
      <c r="C231" s="41">
        <v>0</v>
      </c>
      <c r="D231" s="41">
        <v>0</v>
      </c>
      <c r="E231" s="41">
        <v>0</v>
      </c>
      <c r="F231" s="41">
        <v>0</v>
      </c>
      <c r="G231" s="41">
        <v>0</v>
      </c>
      <c r="H231" s="41">
        <v>0</v>
      </c>
      <c r="I231" s="41">
        <v>0</v>
      </c>
      <c r="J231" s="41">
        <v>0</v>
      </c>
      <c r="K231" s="41">
        <v>0</v>
      </c>
      <c r="L231" s="41">
        <v>0</v>
      </c>
      <c r="M231" s="41">
        <v>0</v>
      </c>
      <c r="N231" s="41">
        <v>0</v>
      </c>
      <c r="O231" s="41">
        <v>0</v>
      </c>
      <c r="P231" s="41">
        <v>0</v>
      </c>
      <c r="Q231" s="41">
        <v>0</v>
      </c>
      <c r="R231" s="41">
        <v>1.3504399964450752E-2</v>
      </c>
      <c r="S231" s="41">
        <v>2.9587162196050065E-2</v>
      </c>
      <c r="T231" s="41">
        <v>4.6094599808589543E-2</v>
      </c>
      <c r="U231" s="41">
        <v>6.2862121565551654E-2</v>
      </c>
      <c r="V231" s="41">
        <v>8.0249444585786089E-2</v>
      </c>
      <c r="W231" s="41">
        <v>9.7803479618869496E-2</v>
      </c>
      <c r="X231" s="41">
        <v>0.11508901003446437</v>
      </c>
      <c r="Y231" s="41">
        <v>0.13317685940433852</v>
      </c>
      <c r="Z231" s="41">
        <v>0.15006032870850852</v>
      </c>
      <c r="AA231" s="41">
        <v>0.16683897230995173</v>
      </c>
      <c r="AB231" s="41">
        <v>0.18415915963364138</v>
      </c>
      <c r="AC231" s="41">
        <v>0.20216908802466396</v>
      </c>
      <c r="AD231" s="41">
        <v>0.21974293995705843</v>
      </c>
      <c r="AE231" s="41">
        <v>0.23775479475002376</v>
      </c>
      <c r="AF231" s="41">
        <v>0.25590672658068497</v>
      </c>
      <c r="AG231" s="41">
        <v>0.27467593765910525</v>
      </c>
      <c r="AH231" s="41">
        <v>0.29360184290464258</v>
      </c>
      <c r="AI231" s="41">
        <v>0.31175341128573397</v>
      </c>
      <c r="AJ231" s="41">
        <v>0.33031466510820057</v>
      </c>
      <c r="AK231" s="41">
        <v>0.34936334010333575</v>
      </c>
      <c r="AL231" s="41">
        <v>0.36918044097913749</v>
      </c>
      <c r="AM231" s="41">
        <v>0.39028011697813392</v>
      </c>
      <c r="AN231" s="41">
        <v>0.43111622298680291</v>
      </c>
      <c r="AO231" s="41">
        <v>0.45246607171323117</v>
      </c>
      <c r="AP231" s="41">
        <v>0.47683587949128076</v>
      </c>
      <c r="AQ231" s="41">
        <v>0.50286030766451373</v>
      </c>
      <c r="AR231" s="41">
        <v>0.52969514141891283</v>
      </c>
      <c r="AS231" s="41">
        <v>0.56137097622576848</v>
      </c>
      <c r="AT231" s="41">
        <v>0.59401434012642018</v>
      </c>
      <c r="AU231" s="41">
        <v>0.63406701651893382</v>
      </c>
      <c r="AV231" s="41">
        <v>0.67239435996440766</v>
      </c>
      <c r="AW231" s="41">
        <v>0.71170565947967157</v>
      </c>
      <c r="AX231" s="41">
        <v>0.75564995652119926</v>
      </c>
      <c r="AY231" s="41">
        <v>0.80593207211098938</v>
      </c>
      <c r="AZ231" s="41">
        <v>0.85739291110673921</v>
      </c>
    </row>
    <row r="232" spans="1:52" x14ac:dyDescent="0.25">
      <c r="A232" s="61" t="s">
        <v>115</v>
      </c>
      <c r="B232" s="41">
        <v>0</v>
      </c>
      <c r="C232" s="41">
        <v>0</v>
      </c>
      <c r="D232" s="41">
        <v>0</v>
      </c>
      <c r="E232" s="41">
        <v>0</v>
      </c>
      <c r="F232" s="41">
        <v>0</v>
      </c>
      <c r="G232" s="41">
        <v>0</v>
      </c>
      <c r="H232" s="41">
        <v>0</v>
      </c>
      <c r="I232" s="41">
        <v>0</v>
      </c>
      <c r="J232" s="41">
        <v>0</v>
      </c>
      <c r="K232" s="41">
        <v>0</v>
      </c>
      <c r="L232" s="41">
        <v>0</v>
      </c>
      <c r="M232" s="41">
        <v>0</v>
      </c>
      <c r="N232" s="41">
        <v>0</v>
      </c>
      <c r="O232" s="41">
        <v>0</v>
      </c>
      <c r="P232" s="41">
        <v>0</v>
      </c>
      <c r="Q232" s="41">
        <v>0</v>
      </c>
      <c r="R232" s="41">
        <v>5.3049575121732507E-10</v>
      </c>
      <c r="S232" s="41">
        <v>1.6609869220336984E-9</v>
      </c>
      <c r="T232" s="41">
        <v>3.7287522490271341E-9</v>
      </c>
      <c r="U232" s="41">
        <v>7.4650667719648133E-9</v>
      </c>
      <c r="V232" s="41">
        <v>1.4349107803961971E-8</v>
      </c>
      <c r="W232" s="41">
        <v>2.6698990173398758E-8</v>
      </c>
      <c r="X232" s="41">
        <v>4.8236827816657259E-8</v>
      </c>
      <c r="Y232" s="41">
        <v>8.8097196177149087E-8</v>
      </c>
      <c r="Z232" s="41">
        <v>1.5386297598362831E-7</v>
      </c>
      <c r="AA232" s="41">
        <v>2.6899335533022651E-7</v>
      </c>
      <c r="AB232" s="41">
        <v>4.7784637623135878E-7</v>
      </c>
      <c r="AC232" s="41">
        <v>8.5960228463920359E-7</v>
      </c>
      <c r="AD232" s="41">
        <v>1.5097259990152391E-6</v>
      </c>
      <c r="AE232" s="41">
        <v>2.6759431063350277E-6</v>
      </c>
      <c r="AF232" s="41">
        <v>4.7126972490300335E-6</v>
      </c>
      <c r="AG232" s="41">
        <v>8.3570127555630529E-6</v>
      </c>
      <c r="AH232" s="41">
        <v>1.464650093134189E-5</v>
      </c>
      <c r="AI232" s="41">
        <v>2.4974847804614807E-5</v>
      </c>
      <c r="AJ232" s="41">
        <v>4.2841787711782282E-5</v>
      </c>
      <c r="AK232" s="41">
        <v>7.361037575416492E-5</v>
      </c>
      <c r="AL232" s="41">
        <v>1.2686672887251643E-4</v>
      </c>
      <c r="AM232" s="41">
        <v>2.2020579924530336E-4</v>
      </c>
      <c r="AN232" s="41">
        <v>5.1133940905039726E-4</v>
      </c>
      <c r="AO232" s="41">
        <v>7.5610750903042339E-4</v>
      </c>
      <c r="AP232" s="41">
        <v>1.1934851307642412E-3</v>
      </c>
      <c r="AQ232" s="41">
        <v>1.9111013239865135E-3</v>
      </c>
      <c r="AR232" s="41">
        <v>3.0160573319520708E-3</v>
      </c>
      <c r="AS232" s="41">
        <v>4.9306595720337212E-3</v>
      </c>
      <c r="AT232" s="41">
        <v>7.7448638593893612E-3</v>
      </c>
      <c r="AU232" s="41">
        <v>1.2534967743546189E-2</v>
      </c>
      <c r="AV232" s="41">
        <v>1.8700646713136537E-2</v>
      </c>
      <c r="AW232" s="41">
        <v>2.6985586455955869E-2</v>
      </c>
      <c r="AX232" s="41">
        <v>3.8765861786825416E-2</v>
      </c>
      <c r="AY232" s="41">
        <v>5.5487816029593302E-2</v>
      </c>
      <c r="AZ232" s="41">
        <v>7.6151511429828844E-2</v>
      </c>
    </row>
    <row r="233" spans="1:52" x14ac:dyDescent="0.25">
      <c r="A233" s="61" t="s">
        <v>125</v>
      </c>
      <c r="B233" s="41">
        <v>0</v>
      </c>
      <c r="C233" s="41">
        <v>0</v>
      </c>
      <c r="D233" s="41">
        <v>0</v>
      </c>
      <c r="E233" s="41">
        <v>0</v>
      </c>
      <c r="F233" s="41">
        <v>0</v>
      </c>
      <c r="G233" s="41">
        <v>0</v>
      </c>
      <c r="H233" s="41">
        <v>0</v>
      </c>
      <c r="I233" s="41">
        <v>0</v>
      </c>
      <c r="J233" s="41">
        <v>0</v>
      </c>
      <c r="K233" s="41">
        <v>0</v>
      </c>
      <c r="L233" s="41">
        <v>0</v>
      </c>
      <c r="M233" s="41">
        <v>0</v>
      </c>
      <c r="N233" s="41">
        <v>0</v>
      </c>
      <c r="O233" s="41">
        <v>0</v>
      </c>
      <c r="P233" s="41">
        <v>0</v>
      </c>
      <c r="Q233" s="41">
        <v>0</v>
      </c>
      <c r="R233" s="41">
        <v>0</v>
      </c>
      <c r="S233" s="41">
        <v>0</v>
      </c>
      <c r="T233" s="41">
        <v>0</v>
      </c>
      <c r="U233" s="41">
        <v>0</v>
      </c>
      <c r="V233" s="41">
        <v>0</v>
      </c>
      <c r="W233" s="41">
        <v>0</v>
      </c>
      <c r="X233" s="41">
        <v>0</v>
      </c>
      <c r="Y233" s="41">
        <v>0</v>
      </c>
      <c r="Z233" s="41">
        <v>0</v>
      </c>
      <c r="AA233" s="41">
        <v>0</v>
      </c>
      <c r="AB233" s="41">
        <v>0</v>
      </c>
      <c r="AC233" s="41">
        <v>0</v>
      </c>
      <c r="AD233" s="41">
        <v>0</v>
      </c>
      <c r="AE233" s="41">
        <v>0</v>
      </c>
      <c r="AF233" s="41">
        <v>0</v>
      </c>
      <c r="AG233" s="41">
        <v>0</v>
      </c>
      <c r="AH233" s="41">
        <v>0</v>
      </c>
      <c r="AI233" s="41">
        <v>0</v>
      </c>
      <c r="AJ233" s="41">
        <v>0</v>
      </c>
      <c r="AK233" s="41">
        <v>0</v>
      </c>
      <c r="AL233" s="41">
        <v>0</v>
      </c>
      <c r="AM233" s="41">
        <v>0</v>
      </c>
      <c r="AN233" s="41">
        <v>0</v>
      </c>
      <c r="AO233" s="41">
        <v>0</v>
      </c>
      <c r="AP233" s="41">
        <v>0</v>
      </c>
      <c r="AQ233" s="41">
        <v>0</v>
      </c>
      <c r="AR233" s="41">
        <v>0</v>
      </c>
      <c r="AS233" s="41">
        <v>0</v>
      </c>
      <c r="AT233" s="41">
        <v>0</v>
      </c>
      <c r="AU233" s="41">
        <v>0</v>
      </c>
      <c r="AV233" s="41">
        <v>0</v>
      </c>
      <c r="AW233" s="41">
        <v>0</v>
      </c>
      <c r="AX233" s="41">
        <v>0</v>
      </c>
      <c r="AY233" s="41">
        <v>0</v>
      </c>
      <c r="AZ233" s="41">
        <v>0</v>
      </c>
    </row>
    <row r="234" spans="1:52" x14ac:dyDescent="0.25">
      <c r="A234" s="61" t="s">
        <v>126</v>
      </c>
      <c r="B234" s="41">
        <v>0</v>
      </c>
      <c r="C234" s="41">
        <v>0</v>
      </c>
      <c r="D234" s="41">
        <v>0</v>
      </c>
      <c r="E234" s="41">
        <v>0</v>
      </c>
      <c r="F234" s="41">
        <v>0</v>
      </c>
      <c r="G234" s="41">
        <v>0</v>
      </c>
      <c r="H234" s="41">
        <v>0</v>
      </c>
      <c r="I234" s="41">
        <v>0</v>
      </c>
      <c r="J234" s="41">
        <v>0</v>
      </c>
      <c r="K234" s="41">
        <v>0</v>
      </c>
      <c r="L234" s="41">
        <v>0</v>
      </c>
      <c r="M234" s="41">
        <v>0</v>
      </c>
      <c r="N234" s="41">
        <v>0</v>
      </c>
      <c r="O234" s="41">
        <v>0</v>
      </c>
      <c r="P234" s="41">
        <v>0</v>
      </c>
      <c r="Q234" s="41">
        <v>0</v>
      </c>
      <c r="R234" s="41">
        <v>0</v>
      </c>
      <c r="S234" s="41">
        <v>0</v>
      </c>
      <c r="T234" s="41">
        <v>0</v>
      </c>
      <c r="U234" s="41">
        <v>0</v>
      </c>
      <c r="V234" s="41">
        <v>0</v>
      </c>
      <c r="W234" s="41">
        <v>0</v>
      </c>
      <c r="X234" s="41">
        <v>0</v>
      </c>
      <c r="Y234" s="41">
        <v>0</v>
      </c>
      <c r="Z234" s="41">
        <v>0</v>
      </c>
      <c r="AA234" s="41">
        <v>0</v>
      </c>
      <c r="AB234" s="41">
        <v>0</v>
      </c>
      <c r="AC234" s="41">
        <v>0</v>
      </c>
      <c r="AD234" s="41">
        <v>0</v>
      </c>
      <c r="AE234" s="41">
        <v>0</v>
      </c>
      <c r="AF234" s="41">
        <v>0</v>
      </c>
      <c r="AG234" s="41">
        <v>0</v>
      </c>
      <c r="AH234" s="41">
        <v>0</v>
      </c>
      <c r="AI234" s="41">
        <v>0</v>
      </c>
      <c r="AJ234" s="41">
        <v>0</v>
      </c>
      <c r="AK234" s="41">
        <v>0</v>
      </c>
      <c r="AL234" s="41">
        <v>0</v>
      </c>
      <c r="AM234" s="41">
        <v>0</v>
      </c>
      <c r="AN234" s="41">
        <v>0</v>
      </c>
      <c r="AO234" s="41">
        <v>0</v>
      </c>
      <c r="AP234" s="41">
        <v>0</v>
      </c>
      <c r="AQ234" s="41">
        <v>0</v>
      </c>
      <c r="AR234" s="41">
        <v>0</v>
      </c>
      <c r="AS234" s="41">
        <v>0</v>
      </c>
      <c r="AT234" s="41">
        <v>0</v>
      </c>
      <c r="AU234" s="41">
        <v>0</v>
      </c>
      <c r="AV234" s="41">
        <v>0</v>
      </c>
      <c r="AW234" s="41">
        <v>0</v>
      </c>
      <c r="AX234" s="41">
        <v>0</v>
      </c>
      <c r="AY234" s="41">
        <v>0</v>
      </c>
      <c r="AZ234" s="41">
        <v>0</v>
      </c>
    </row>
    <row r="235" spans="1:52" x14ac:dyDescent="0.25">
      <c r="A235" s="62" t="s">
        <v>127</v>
      </c>
      <c r="B235" s="43">
        <v>0</v>
      </c>
      <c r="C235" s="43">
        <v>0</v>
      </c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3">
        <v>0</v>
      </c>
      <c r="O235" s="43">
        <v>0</v>
      </c>
      <c r="P235" s="43">
        <v>0</v>
      </c>
      <c r="Q235" s="43">
        <v>0</v>
      </c>
      <c r="R235" s="43">
        <v>0</v>
      </c>
      <c r="S235" s="43">
        <v>0</v>
      </c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C235" s="43">
        <v>0</v>
      </c>
      <c r="AD235" s="43">
        <v>0</v>
      </c>
      <c r="AE235" s="43">
        <v>0</v>
      </c>
      <c r="AF235" s="43">
        <v>0</v>
      </c>
      <c r="AG235" s="43">
        <v>0</v>
      </c>
      <c r="AH235" s="43">
        <v>0</v>
      </c>
      <c r="AI235" s="43">
        <v>0</v>
      </c>
      <c r="AJ235" s="43">
        <v>0</v>
      </c>
      <c r="AK235" s="43">
        <v>0</v>
      </c>
      <c r="AL235" s="43">
        <v>0</v>
      </c>
      <c r="AM235" s="43">
        <v>0</v>
      </c>
      <c r="AN235" s="43">
        <v>0</v>
      </c>
      <c r="AO235" s="43">
        <v>0</v>
      </c>
      <c r="AP235" s="43">
        <v>0</v>
      </c>
      <c r="AQ235" s="43">
        <v>0</v>
      </c>
      <c r="AR235" s="43">
        <v>0</v>
      </c>
      <c r="AS235" s="43">
        <v>0</v>
      </c>
      <c r="AT235" s="43">
        <v>0</v>
      </c>
      <c r="AU235" s="43">
        <v>0</v>
      </c>
      <c r="AV235" s="43">
        <v>0</v>
      </c>
      <c r="AW235" s="43">
        <v>0</v>
      </c>
      <c r="AX235" s="43">
        <v>0</v>
      </c>
      <c r="AY235" s="43">
        <v>0</v>
      </c>
      <c r="AZ235" s="43">
        <v>0</v>
      </c>
    </row>
    <row r="236" spans="1:52" x14ac:dyDescent="0.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</row>
    <row r="237" spans="1:52" x14ac:dyDescent="0.25">
      <c r="A237" s="32" t="s">
        <v>128</v>
      </c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</row>
    <row r="238" spans="1:52" x14ac:dyDescent="0.25">
      <c r="A238" s="64" t="s">
        <v>129</v>
      </c>
      <c r="B238" s="56">
        <v>488.55765784366469</v>
      </c>
      <c r="C238" s="56">
        <v>502.07044358593964</v>
      </c>
      <c r="D238" s="56">
        <v>515.84662473341382</v>
      </c>
      <c r="E238" s="56">
        <v>520.63370105432341</v>
      </c>
      <c r="F238" s="56">
        <v>540.19247954387788</v>
      </c>
      <c r="G238" s="56">
        <v>551.74414555644512</v>
      </c>
      <c r="H238" s="56">
        <v>559.36794483516928</v>
      </c>
      <c r="I238" s="56">
        <v>559.38468531654939</v>
      </c>
      <c r="J238" s="56">
        <v>564.58277876649163</v>
      </c>
      <c r="K238" s="56">
        <v>548.18839997336147</v>
      </c>
      <c r="L238" s="56">
        <v>550.09675691825316</v>
      </c>
      <c r="M238" s="56">
        <v>552.24809089270389</v>
      </c>
      <c r="N238" s="56">
        <v>549.66867966692291</v>
      </c>
      <c r="O238" s="56">
        <v>551.79021736053232</v>
      </c>
      <c r="P238" s="56">
        <v>568.8984744738309</v>
      </c>
      <c r="Q238" s="56">
        <v>541.99808770295169</v>
      </c>
      <c r="R238" s="56">
        <v>548.19610531184696</v>
      </c>
      <c r="S238" s="56">
        <v>556.17825443956428</v>
      </c>
      <c r="T238" s="56">
        <v>563.64310508452104</v>
      </c>
      <c r="U238" s="56">
        <v>570.06649321262671</v>
      </c>
      <c r="V238" s="56">
        <v>575.61002262867112</v>
      </c>
      <c r="W238" s="56">
        <v>580.58756730170239</v>
      </c>
      <c r="X238" s="56">
        <v>585.10417831043685</v>
      </c>
      <c r="Y238" s="56">
        <v>590.08079323776383</v>
      </c>
      <c r="Z238" s="56">
        <v>594.83349585390215</v>
      </c>
      <c r="AA238" s="56">
        <v>599.49983535610011</v>
      </c>
      <c r="AB238" s="56">
        <v>604.27197229573017</v>
      </c>
      <c r="AC238" s="56">
        <v>609.10040232874144</v>
      </c>
      <c r="AD238" s="56">
        <v>613.96213167969756</v>
      </c>
      <c r="AE238" s="56">
        <v>618.82297357224411</v>
      </c>
      <c r="AF238" s="56">
        <v>623.631113936426</v>
      </c>
      <c r="AG238" s="56">
        <v>628.32269922896273</v>
      </c>
      <c r="AH238" s="56">
        <v>632.96182644016062</v>
      </c>
      <c r="AI238" s="56">
        <v>637.65007328444597</v>
      </c>
      <c r="AJ238" s="56">
        <v>642.46505133431151</v>
      </c>
      <c r="AK238" s="56">
        <v>647.4644290374431</v>
      </c>
      <c r="AL238" s="56">
        <v>652.71286515337556</v>
      </c>
      <c r="AM238" s="56">
        <v>657.74534265460079</v>
      </c>
      <c r="AN238" s="56">
        <v>662.97860767896429</v>
      </c>
      <c r="AO238" s="56">
        <v>668.39069529995811</v>
      </c>
      <c r="AP238" s="56">
        <v>673.97238733969778</v>
      </c>
      <c r="AQ238" s="56">
        <v>679.39243940168024</v>
      </c>
      <c r="AR238" s="56">
        <v>684.9717371907451</v>
      </c>
      <c r="AS238" s="56">
        <v>690.64590741364634</v>
      </c>
      <c r="AT238" s="56">
        <v>696.50897759153395</v>
      </c>
      <c r="AU238" s="56">
        <v>702.62750624992225</v>
      </c>
      <c r="AV238" s="56">
        <v>709.03837273790271</v>
      </c>
      <c r="AW238" s="56">
        <v>715.59941041100171</v>
      </c>
      <c r="AX238" s="56">
        <v>722.25300853157955</v>
      </c>
      <c r="AY238" s="56">
        <v>728.98677089661749</v>
      </c>
      <c r="AZ238" s="56">
        <v>735.75242542401634</v>
      </c>
    </row>
    <row r="239" spans="1:52" x14ac:dyDescent="0.25">
      <c r="A239" s="61" t="s">
        <v>123</v>
      </c>
      <c r="B239" s="41">
        <v>488.55765784366469</v>
      </c>
      <c r="C239" s="41">
        <v>502.07044358593964</v>
      </c>
      <c r="D239" s="41">
        <v>515.84662473341382</v>
      </c>
      <c r="E239" s="41">
        <v>520.63370105432341</v>
      </c>
      <c r="F239" s="41">
        <v>540.19247954387788</v>
      </c>
      <c r="G239" s="41">
        <v>551.74414555644512</v>
      </c>
      <c r="H239" s="41">
        <v>559.36794483516928</v>
      </c>
      <c r="I239" s="41">
        <v>559.38468531654939</v>
      </c>
      <c r="J239" s="41">
        <v>564.58277876649163</v>
      </c>
      <c r="K239" s="41">
        <v>548.18839997336147</v>
      </c>
      <c r="L239" s="41">
        <v>550.09675691825316</v>
      </c>
      <c r="M239" s="41">
        <v>552.24809089270389</v>
      </c>
      <c r="N239" s="41">
        <v>549.66867966692291</v>
      </c>
      <c r="O239" s="41">
        <v>551.79021736053232</v>
      </c>
      <c r="P239" s="41">
        <v>568.8984744738309</v>
      </c>
      <c r="Q239" s="41">
        <v>541.99808770295169</v>
      </c>
      <c r="R239" s="41">
        <v>548.19103669105323</v>
      </c>
      <c r="S239" s="41">
        <v>556.16716210224615</v>
      </c>
      <c r="T239" s="41">
        <v>563.62578986909364</v>
      </c>
      <c r="U239" s="41">
        <v>570.04314930105488</v>
      </c>
      <c r="V239" s="41">
        <v>575.58031409401929</v>
      </c>
      <c r="W239" s="41">
        <v>580.55162893046963</v>
      </c>
      <c r="X239" s="41">
        <v>585.06234265632156</v>
      </c>
      <c r="Y239" s="41">
        <v>590.03257591943338</v>
      </c>
      <c r="Z239" s="41">
        <v>594.77943391986662</v>
      </c>
      <c r="AA239" s="41">
        <v>599.44017075738088</v>
      </c>
      <c r="AB239" s="41">
        <v>604.20657701300854</v>
      </c>
      <c r="AC239" s="41">
        <v>609.02917879388542</v>
      </c>
      <c r="AD239" s="41">
        <v>613.88553945713159</v>
      </c>
      <c r="AE239" s="41">
        <v>618.74064706965123</v>
      </c>
      <c r="AF239" s="41">
        <v>623.54325099313814</v>
      </c>
      <c r="AG239" s="41">
        <v>628.22918364023042</v>
      </c>
      <c r="AH239" s="41">
        <v>632.86257040934163</v>
      </c>
      <c r="AI239" s="41">
        <v>637.54485244521368</v>
      </c>
      <c r="AJ239" s="41">
        <v>642.35435135060675</v>
      </c>
      <c r="AK239" s="41">
        <v>647.34763812684923</v>
      </c>
      <c r="AL239" s="41">
        <v>652.59012233063891</v>
      </c>
      <c r="AM239" s="41">
        <v>657.61635215463536</v>
      </c>
      <c r="AN239" s="41">
        <v>662.84387060690312</v>
      </c>
      <c r="AO239" s="41">
        <v>668.25103007578434</v>
      </c>
      <c r="AP239" s="41">
        <v>673.82744879783627</v>
      </c>
      <c r="AQ239" s="41">
        <v>679.24013045601862</v>
      </c>
      <c r="AR239" s="41">
        <v>684.81151256975329</v>
      </c>
      <c r="AS239" s="41">
        <v>690.47901670653914</v>
      </c>
      <c r="AT239" s="41">
        <v>696.30699155506136</v>
      </c>
      <c r="AU239" s="41">
        <v>702.41677840966167</v>
      </c>
      <c r="AV239" s="41">
        <v>708.81836481723781</v>
      </c>
      <c r="AW239" s="41">
        <v>715.36722155959183</v>
      </c>
      <c r="AX239" s="41">
        <v>722.00542346699319</v>
      </c>
      <c r="AY239" s="41">
        <v>728.72410288404888</v>
      </c>
      <c r="AZ239" s="41">
        <v>735.46767562915829</v>
      </c>
    </row>
    <row r="240" spans="1:52" x14ac:dyDescent="0.25">
      <c r="A240" s="61" t="s">
        <v>124</v>
      </c>
      <c r="B240" s="41">
        <v>0</v>
      </c>
      <c r="C240" s="41">
        <v>0</v>
      </c>
      <c r="D240" s="41">
        <v>0</v>
      </c>
      <c r="E240" s="41">
        <v>0</v>
      </c>
      <c r="F240" s="41">
        <v>0</v>
      </c>
      <c r="G240" s="41">
        <v>0</v>
      </c>
      <c r="H240" s="41">
        <v>0</v>
      </c>
      <c r="I240" s="41">
        <v>0</v>
      </c>
      <c r="J240" s="41">
        <v>0</v>
      </c>
      <c r="K240" s="41">
        <v>0</v>
      </c>
      <c r="L240" s="41">
        <v>0</v>
      </c>
      <c r="M240" s="41">
        <v>0</v>
      </c>
      <c r="N240" s="41">
        <v>0</v>
      </c>
      <c r="O240" s="41">
        <v>0</v>
      </c>
      <c r="P240" s="41">
        <v>0</v>
      </c>
      <c r="Q240" s="41">
        <v>0</v>
      </c>
      <c r="R240" s="41">
        <v>5.0685171430528463E-3</v>
      </c>
      <c r="S240" s="41">
        <v>1.1092054001879778E-2</v>
      </c>
      <c r="T240" s="41">
        <v>1.7314662550977158E-2</v>
      </c>
      <c r="U240" s="41">
        <v>2.3342978767050795E-2</v>
      </c>
      <c r="V240" s="41">
        <v>2.9707018072344452E-2</v>
      </c>
      <c r="W240" s="41">
        <v>3.5936025862610466E-2</v>
      </c>
      <c r="X240" s="41">
        <v>4.1832166510717472E-2</v>
      </c>
      <c r="Y240" s="41">
        <v>4.8212056069409245E-2</v>
      </c>
      <c r="Z240" s="41">
        <v>5.4054327588779039E-2</v>
      </c>
      <c r="AA240" s="41">
        <v>5.9653793347647643E-2</v>
      </c>
      <c r="AB240" s="41">
        <v>6.5379780700926426E-2</v>
      </c>
      <c r="AC240" s="41">
        <v>7.1201248770634121E-2</v>
      </c>
      <c r="AD240" s="41">
        <v>7.6561083428985294E-2</v>
      </c>
      <c r="AE240" s="41">
        <v>8.228192373976799E-2</v>
      </c>
      <c r="AF240" s="41">
        <v>8.7800365920204265E-2</v>
      </c>
      <c r="AG240" s="41">
        <v>9.3428604190597148E-2</v>
      </c>
      <c r="AH240" s="41">
        <v>9.9132886370547429E-2</v>
      </c>
      <c r="AI240" s="41">
        <v>0.10504587605136292</v>
      </c>
      <c r="AJ240" s="41">
        <v>0.11045971430230521</v>
      </c>
      <c r="AK240" s="41">
        <v>0.11645271750810168</v>
      </c>
      <c r="AL240" s="41">
        <v>0.12228247275587273</v>
      </c>
      <c r="AM240" s="41">
        <v>0.12835081743783566</v>
      </c>
      <c r="AN240" s="41">
        <v>0.1338824602327614</v>
      </c>
      <c r="AO240" s="41">
        <v>0.13857180076270723</v>
      </c>
      <c r="AP240" s="41">
        <v>0.14354173545703544</v>
      </c>
      <c r="AQ240" s="41">
        <v>0.15037216355698185</v>
      </c>
      <c r="AR240" s="41">
        <v>0.15753128823830112</v>
      </c>
      <c r="AS240" s="41">
        <v>0.16342186755624599</v>
      </c>
      <c r="AT240" s="41">
        <v>0.1939409754515708</v>
      </c>
      <c r="AU240" s="41">
        <v>0.20126795186642066</v>
      </c>
      <c r="AV240" s="41">
        <v>0.20881088137048442</v>
      </c>
      <c r="AW240" s="41">
        <v>0.21838537621200177</v>
      </c>
      <c r="AX240" s="41">
        <v>0.23014295900574963</v>
      </c>
      <c r="AY240" s="41">
        <v>0.24124356972078959</v>
      </c>
      <c r="AZ240" s="41">
        <v>0.25696116813447262</v>
      </c>
    </row>
    <row r="241" spans="1:52" x14ac:dyDescent="0.25">
      <c r="A241" s="61" t="s">
        <v>115</v>
      </c>
      <c r="B241" s="41">
        <v>0</v>
      </c>
      <c r="C241" s="41">
        <v>0</v>
      </c>
      <c r="D241" s="41">
        <v>0</v>
      </c>
      <c r="E241" s="41">
        <v>0</v>
      </c>
      <c r="F241" s="41">
        <v>0</v>
      </c>
      <c r="G241" s="41">
        <v>0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41">
        <v>0</v>
      </c>
      <c r="N241" s="41">
        <v>0</v>
      </c>
      <c r="O241" s="41">
        <v>0</v>
      </c>
      <c r="P241" s="41">
        <v>0</v>
      </c>
      <c r="Q241" s="41">
        <v>0</v>
      </c>
      <c r="R241" s="41">
        <v>1.0365068780176973E-7</v>
      </c>
      <c r="S241" s="41">
        <v>2.8331629391674839E-7</v>
      </c>
      <c r="T241" s="41">
        <v>5.5287640844178105E-7</v>
      </c>
      <c r="U241" s="41">
        <v>9.3280481537636192E-7</v>
      </c>
      <c r="V241" s="41">
        <v>1.5165794989745292E-6</v>
      </c>
      <c r="W241" s="41">
        <v>2.3453701042799668E-6</v>
      </c>
      <c r="X241" s="41">
        <v>3.48760457198792E-6</v>
      </c>
      <c r="Y241" s="41">
        <v>5.2622610785387706E-6</v>
      </c>
      <c r="Z241" s="41">
        <v>7.6064467044410447E-6</v>
      </c>
      <c r="AA241" s="41">
        <v>1.0805371582712779E-5</v>
      </c>
      <c r="AB241" s="41">
        <v>1.5502020718976094E-5</v>
      </c>
      <c r="AC241" s="41">
        <v>2.2286085371834354E-5</v>
      </c>
      <c r="AD241" s="41">
        <v>3.1139137033321906E-5</v>
      </c>
      <c r="AE241" s="41">
        <v>4.4578853156500985E-5</v>
      </c>
      <c r="AF241" s="41">
        <v>6.2577367641408088E-5</v>
      </c>
      <c r="AG241" s="41">
        <v>8.6984541650014248E-5</v>
      </c>
      <c r="AH241" s="41">
        <v>1.2314444849438307E-4</v>
      </c>
      <c r="AI241" s="41">
        <v>1.7496318090285393E-4</v>
      </c>
      <c r="AJ241" s="41">
        <v>2.4026940240594078E-4</v>
      </c>
      <c r="AK241" s="41">
        <v>3.3819308575669491E-4</v>
      </c>
      <c r="AL241" s="41">
        <v>4.6034998081863072E-4</v>
      </c>
      <c r="AM241" s="41">
        <v>6.3968252753856603E-4</v>
      </c>
      <c r="AN241" s="41">
        <v>8.5461182844301571E-4</v>
      </c>
      <c r="AO241" s="41">
        <v>1.0934234110386489E-3</v>
      </c>
      <c r="AP241" s="41">
        <v>1.396806404464151E-3</v>
      </c>
      <c r="AQ241" s="41">
        <v>1.9367821046160423E-3</v>
      </c>
      <c r="AR241" s="41">
        <v>2.6933327535488467E-3</v>
      </c>
      <c r="AS241" s="41">
        <v>3.4688395509136641E-3</v>
      </c>
      <c r="AT241" s="41">
        <v>8.0450610209917596E-3</v>
      </c>
      <c r="AU241" s="41">
        <v>9.4598883941681422E-3</v>
      </c>
      <c r="AV241" s="41">
        <v>1.11970392944379E-2</v>
      </c>
      <c r="AW241" s="41">
        <v>1.3803475197833218E-2</v>
      </c>
      <c r="AX241" s="41">
        <v>1.7442105580573831E-2</v>
      </c>
      <c r="AY241" s="41">
        <v>2.1424442847787419E-2</v>
      </c>
      <c r="AZ241" s="41">
        <v>2.7788626723525455E-2</v>
      </c>
    </row>
    <row r="242" spans="1:52" x14ac:dyDescent="0.25">
      <c r="A242" s="61" t="s">
        <v>125</v>
      </c>
      <c r="B242" s="41">
        <v>0</v>
      </c>
      <c r="C242" s="41">
        <v>0</v>
      </c>
      <c r="D242" s="41">
        <v>0</v>
      </c>
      <c r="E242" s="41">
        <v>0</v>
      </c>
      <c r="F242" s="41">
        <v>0</v>
      </c>
      <c r="G242" s="41">
        <v>0</v>
      </c>
      <c r="H242" s="41">
        <v>0</v>
      </c>
      <c r="I242" s="41">
        <v>0</v>
      </c>
      <c r="J242" s="41">
        <v>0</v>
      </c>
      <c r="K242" s="41">
        <v>0</v>
      </c>
      <c r="L242" s="41">
        <v>0</v>
      </c>
      <c r="M242" s="41">
        <v>0</v>
      </c>
      <c r="N242" s="41">
        <v>0</v>
      </c>
      <c r="O242" s="41">
        <v>0</v>
      </c>
      <c r="P242" s="41">
        <v>0</v>
      </c>
      <c r="Q242" s="41">
        <v>0</v>
      </c>
      <c r="R242" s="41">
        <v>0</v>
      </c>
      <c r="S242" s="41">
        <v>0</v>
      </c>
      <c r="T242" s="41">
        <v>0</v>
      </c>
      <c r="U242" s="41">
        <v>0</v>
      </c>
      <c r="V242" s="41">
        <v>0</v>
      </c>
      <c r="W242" s="41">
        <v>0</v>
      </c>
      <c r="X242" s="41">
        <v>0</v>
      </c>
      <c r="Y242" s="41">
        <v>0</v>
      </c>
      <c r="Z242" s="41">
        <v>0</v>
      </c>
      <c r="AA242" s="41">
        <v>0</v>
      </c>
      <c r="AB242" s="41">
        <v>0</v>
      </c>
      <c r="AC242" s="41">
        <v>0</v>
      </c>
      <c r="AD242" s="41">
        <v>0</v>
      </c>
      <c r="AE242" s="41">
        <v>0</v>
      </c>
      <c r="AF242" s="41">
        <v>0</v>
      </c>
      <c r="AG242" s="41">
        <v>0</v>
      </c>
      <c r="AH242" s="41">
        <v>0</v>
      </c>
      <c r="AI242" s="41">
        <v>0</v>
      </c>
      <c r="AJ242" s="41">
        <v>0</v>
      </c>
      <c r="AK242" s="41">
        <v>0</v>
      </c>
      <c r="AL242" s="41">
        <v>0</v>
      </c>
      <c r="AM242" s="41">
        <v>0</v>
      </c>
      <c r="AN242" s="41">
        <v>0</v>
      </c>
      <c r="AO242" s="41">
        <v>0</v>
      </c>
      <c r="AP242" s="41">
        <v>0</v>
      </c>
      <c r="AQ242" s="41">
        <v>0</v>
      </c>
      <c r="AR242" s="41">
        <v>0</v>
      </c>
      <c r="AS242" s="41">
        <v>0</v>
      </c>
      <c r="AT242" s="41">
        <v>0</v>
      </c>
      <c r="AU242" s="41">
        <v>0</v>
      </c>
      <c r="AV242" s="41">
        <v>0</v>
      </c>
      <c r="AW242" s="41">
        <v>0</v>
      </c>
      <c r="AX242" s="41">
        <v>0</v>
      </c>
      <c r="AY242" s="41">
        <v>0</v>
      </c>
      <c r="AZ242" s="41">
        <v>0</v>
      </c>
    </row>
    <row r="243" spans="1:52" x14ac:dyDescent="0.25">
      <c r="A243" s="61" t="s">
        <v>126</v>
      </c>
      <c r="B243" s="41">
        <v>0</v>
      </c>
      <c r="C243" s="41">
        <v>0</v>
      </c>
      <c r="D243" s="41">
        <v>0</v>
      </c>
      <c r="E243" s="41">
        <v>0</v>
      </c>
      <c r="F243" s="41">
        <v>0</v>
      </c>
      <c r="G243" s="41">
        <v>0</v>
      </c>
      <c r="H243" s="41">
        <v>0</v>
      </c>
      <c r="I243" s="41">
        <v>0</v>
      </c>
      <c r="J243" s="41">
        <v>0</v>
      </c>
      <c r="K243" s="41">
        <v>0</v>
      </c>
      <c r="L243" s="41">
        <v>0</v>
      </c>
      <c r="M243" s="41">
        <v>0</v>
      </c>
      <c r="N243" s="41">
        <v>0</v>
      </c>
      <c r="O243" s="41">
        <v>0</v>
      </c>
      <c r="P243" s="41">
        <v>0</v>
      </c>
      <c r="Q243" s="41">
        <v>0</v>
      </c>
      <c r="R243" s="41">
        <v>0</v>
      </c>
      <c r="S243" s="41">
        <v>0</v>
      </c>
      <c r="T243" s="41">
        <v>0</v>
      </c>
      <c r="U243" s="41">
        <v>0</v>
      </c>
      <c r="V243" s="41">
        <v>0</v>
      </c>
      <c r="W243" s="41">
        <v>0</v>
      </c>
      <c r="X243" s="41">
        <v>0</v>
      </c>
      <c r="Y243" s="41">
        <v>0</v>
      </c>
      <c r="Z243" s="41">
        <v>0</v>
      </c>
      <c r="AA243" s="41">
        <v>0</v>
      </c>
      <c r="AB243" s="41">
        <v>0</v>
      </c>
      <c r="AC243" s="41">
        <v>0</v>
      </c>
      <c r="AD243" s="41">
        <v>0</v>
      </c>
      <c r="AE243" s="41">
        <v>0</v>
      </c>
      <c r="AF243" s="41">
        <v>0</v>
      </c>
      <c r="AG243" s="41">
        <v>0</v>
      </c>
      <c r="AH243" s="41">
        <v>0</v>
      </c>
      <c r="AI243" s="41">
        <v>0</v>
      </c>
      <c r="AJ243" s="41">
        <v>0</v>
      </c>
      <c r="AK243" s="41">
        <v>0</v>
      </c>
      <c r="AL243" s="41">
        <v>0</v>
      </c>
      <c r="AM243" s="41">
        <v>0</v>
      </c>
      <c r="AN243" s="41">
        <v>0</v>
      </c>
      <c r="AO243" s="41">
        <v>0</v>
      </c>
      <c r="AP243" s="41">
        <v>0</v>
      </c>
      <c r="AQ243" s="41">
        <v>0</v>
      </c>
      <c r="AR243" s="41">
        <v>0</v>
      </c>
      <c r="AS243" s="41">
        <v>0</v>
      </c>
      <c r="AT243" s="41">
        <v>0</v>
      </c>
      <c r="AU243" s="41">
        <v>0</v>
      </c>
      <c r="AV243" s="41">
        <v>0</v>
      </c>
      <c r="AW243" s="41">
        <v>0</v>
      </c>
      <c r="AX243" s="41">
        <v>0</v>
      </c>
      <c r="AY243" s="41">
        <v>0</v>
      </c>
      <c r="AZ243" s="41">
        <v>0</v>
      </c>
    </row>
    <row r="244" spans="1:52" x14ac:dyDescent="0.25">
      <c r="A244" s="61" t="s">
        <v>127</v>
      </c>
      <c r="B244" s="41">
        <v>0</v>
      </c>
      <c r="C244" s="41">
        <v>0</v>
      </c>
      <c r="D244" s="41">
        <v>0</v>
      </c>
      <c r="E244" s="41">
        <v>0</v>
      </c>
      <c r="F244" s="41">
        <v>0</v>
      </c>
      <c r="G244" s="41">
        <v>0</v>
      </c>
      <c r="H244" s="41">
        <v>0</v>
      </c>
      <c r="I244" s="41">
        <v>0</v>
      </c>
      <c r="J244" s="41">
        <v>0</v>
      </c>
      <c r="K244" s="41">
        <v>0</v>
      </c>
      <c r="L244" s="41">
        <v>0</v>
      </c>
      <c r="M244" s="41">
        <v>0</v>
      </c>
      <c r="N244" s="41">
        <v>0</v>
      </c>
      <c r="O244" s="41">
        <v>0</v>
      </c>
      <c r="P244" s="41">
        <v>0</v>
      </c>
      <c r="Q244" s="41"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41">
        <v>0</v>
      </c>
      <c r="Y244" s="41">
        <v>0</v>
      </c>
      <c r="Z244" s="41">
        <v>0</v>
      </c>
      <c r="AA244" s="41">
        <v>0</v>
      </c>
      <c r="AB244" s="41">
        <v>0</v>
      </c>
      <c r="AC244" s="41">
        <v>0</v>
      </c>
      <c r="AD244" s="41">
        <v>0</v>
      </c>
      <c r="AE244" s="41">
        <v>0</v>
      </c>
      <c r="AF244" s="41">
        <v>0</v>
      </c>
      <c r="AG244" s="41">
        <v>0</v>
      </c>
      <c r="AH244" s="41">
        <v>0</v>
      </c>
      <c r="AI244" s="41">
        <v>0</v>
      </c>
      <c r="AJ244" s="41">
        <v>0</v>
      </c>
      <c r="AK244" s="41">
        <v>0</v>
      </c>
      <c r="AL244" s="41">
        <v>0</v>
      </c>
      <c r="AM244" s="41">
        <v>0</v>
      </c>
      <c r="AN244" s="41">
        <v>0</v>
      </c>
      <c r="AO244" s="41">
        <v>0</v>
      </c>
      <c r="AP244" s="41">
        <v>0</v>
      </c>
      <c r="AQ244" s="41">
        <v>0</v>
      </c>
      <c r="AR244" s="41">
        <v>0</v>
      </c>
      <c r="AS244" s="41">
        <v>0</v>
      </c>
      <c r="AT244" s="41">
        <v>0</v>
      </c>
      <c r="AU244" s="41">
        <v>0</v>
      </c>
      <c r="AV244" s="41">
        <v>0</v>
      </c>
      <c r="AW244" s="41">
        <v>0</v>
      </c>
      <c r="AX244" s="41">
        <v>0</v>
      </c>
      <c r="AY244" s="41">
        <v>0</v>
      </c>
      <c r="AZ244" s="41">
        <v>0</v>
      </c>
    </row>
    <row r="245" spans="1:52" x14ac:dyDescent="0.25">
      <c r="A245" s="64" t="s">
        <v>130</v>
      </c>
      <c r="B245" s="56">
        <v>1090.2823104109523</v>
      </c>
      <c r="C245" s="56">
        <v>1172.0131425657821</v>
      </c>
      <c r="D245" s="56">
        <v>1238.6202254178199</v>
      </c>
      <c r="E245" s="56">
        <v>1288.6209952109646</v>
      </c>
      <c r="F245" s="56">
        <v>1344.630730454207</v>
      </c>
      <c r="G245" s="56">
        <v>1417.9857592388087</v>
      </c>
      <c r="H245" s="56">
        <v>1510.0022499218928</v>
      </c>
      <c r="I245" s="56">
        <v>1598.3080893276233</v>
      </c>
      <c r="J245" s="56">
        <v>1666.3654943148597</v>
      </c>
      <c r="K245" s="56">
        <v>1628.6224513836073</v>
      </c>
      <c r="L245" s="56">
        <v>1654.2604324086071</v>
      </c>
      <c r="M245" s="56">
        <v>1637.168242884494</v>
      </c>
      <c r="N245" s="56">
        <v>1579.4563883580136</v>
      </c>
      <c r="O245" s="56">
        <v>1526.3323607475409</v>
      </c>
      <c r="P245" s="56">
        <v>1487.0962406607127</v>
      </c>
      <c r="Q245" s="56">
        <v>1461.8425210976316</v>
      </c>
      <c r="R245" s="56">
        <v>1479.7718494775042</v>
      </c>
      <c r="S245" s="56">
        <v>1502.5697943618645</v>
      </c>
      <c r="T245" s="56">
        <v>1524.5574956698276</v>
      </c>
      <c r="U245" s="56">
        <v>1543.8220135677041</v>
      </c>
      <c r="V245" s="56">
        <v>1560.6960889340075</v>
      </c>
      <c r="W245" s="56">
        <v>1575.4854910792656</v>
      </c>
      <c r="X245" s="56">
        <v>1588.4257639101211</v>
      </c>
      <c r="Y245" s="56">
        <v>1603.1529672716006</v>
      </c>
      <c r="Z245" s="56">
        <v>1616.6853457190441</v>
      </c>
      <c r="AA245" s="56">
        <v>1629.6964600741687</v>
      </c>
      <c r="AB245" s="56">
        <v>1642.5703881856123</v>
      </c>
      <c r="AC245" s="56">
        <v>1655.2244440708891</v>
      </c>
      <c r="AD245" s="56">
        <v>1667.9011561867278</v>
      </c>
      <c r="AE245" s="56">
        <v>1680.7861712508331</v>
      </c>
      <c r="AF245" s="56">
        <v>1693.9886997339747</v>
      </c>
      <c r="AG245" s="56">
        <v>1707.3244053541237</v>
      </c>
      <c r="AH245" s="56">
        <v>1720.8339049053889</v>
      </c>
      <c r="AI245" s="56">
        <v>1734.8185204942877</v>
      </c>
      <c r="AJ245" s="56">
        <v>1749.4314927362595</v>
      </c>
      <c r="AK245" s="56">
        <v>1764.7789270478022</v>
      </c>
      <c r="AL245" s="56">
        <v>1781.090478935761</v>
      </c>
      <c r="AM245" s="56">
        <v>1791.9566720575997</v>
      </c>
      <c r="AN245" s="56">
        <v>1803.474047551819</v>
      </c>
      <c r="AO245" s="56">
        <v>1815.5415322083138</v>
      </c>
      <c r="AP245" s="56">
        <v>1828.0616032665928</v>
      </c>
      <c r="AQ245" s="56">
        <v>1840.5935213703999</v>
      </c>
      <c r="AR245" s="56">
        <v>1853.5311819497065</v>
      </c>
      <c r="AS245" s="56">
        <v>1866.9348929570203</v>
      </c>
      <c r="AT245" s="56">
        <v>1881.2023495352321</v>
      </c>
      <c r="AU245" s="56">
        <v>1896.7425550588093</v>
      </c>
      <c r="AV245" s="56">
        <v>1913.5797554880783</v>
      </c>
      <c r="AW245" s="56">
        <v>1931.2746001975402</v>
      </c>
      <c r="AX245" s="56">
        <v>1949.5022928762003</v>
      </c>
      <c r="AY245" s="56">
        <v>1968.0802179125853</v>
      </c>
      <c r="AZ245" s="56">
        <v>1986.771687715725</v>
      </c>
    </row>
    <row r="246" spans="1:52" x14ac:dyDescent="0.25">
      <c r="A246" s="61" t="s">
        <v>123</v>
      </c>
      <c r="B246" s="41">
        <v>1090.2823104109523</v>
      </c>
      <c r="C246" s="41">
        <v>1172.0131425657821</v>
      </c>
      <c r="D246" s="41">
        <v>1238.6202254178199</v>
      </c>
      <c r="E246" s="41">
        <v>1288.6209952109646</v>
      </c>
      <c r="F246" s="41">
        <v>1344.630730454207</v>
      </c>
      <c r="G246" s="41">
        <v>1417.9857592388087</v>
      </c>
      <c r="H246" s="41">
        <v>1510.0022499218928</v>
      </c>
      <c r="I246" s="41">
        <v>1598.3080893276233</v>
      </c>
      <c r="J246" s="41">
        <v>1666.3654943148597</v>
      </c>
      <c r="K246" s="41">
        <v>1628.6224513836073</v>
      </c>
      <c r="L246" s="41">
        <v>1654.2604324086071</v>
      </c>
      <c r="M246" s="41">
        <v>1637.168242884494</v>
      </c>
      <c r="N246" s="41">
        <v>1579.4563883580136</v>
      </c>
      <c r="O246" s="41">
        <v>1526.3323607475409</v>
      </c>
      <c r="P246" s="41">
        <v>1487.0962406607127</v>
      </c>
      <c r="Q246" s="41">
        <v>1461.8425210976316</v>
      </c>
      <c r="R246" s="41">
        <v>1479.757812068045</v>
      </c>
      <c r="S246" s="41">
        <v>1502.5396487453852</v>
      </c>
      <c r="T246" s="41">
        <v>1524.5102450364682</v>
      </c>
      <c r="U246" s="41">
        <v>1543.7581416954192</v>
      </c>
      <c r="V246" s="41">
        <v>1560.6153150767111</v>
      </c>
      <c r="W246" s="41">
        <v>1575.3876931383672</v>
      </c>
      <c r="X246" s="41">
        <v>1588.3109552703438</v>
      </c>
      <c r="Y246" s="41">
        <v>1603.0197297830932</v>
      </c>
      <c r="Z246" s="41">
        <v>1616.5340271975681</v>
      </c>
      <c r="AA246" s="41">
        <v>1629.5272464213626</v>
      </c>
      <c r="AB246" s="41">
        <v>1642.3816790890287</v>
      </c>
      <c r="AC246" s="41">
        <v>1655.017428784065</v>
      </c>
      <c r="AD246" s="41">
        <v>1667.67556219583</v>
      </c>
      <c r="AE246" s="41">
        <v>1680.5415338860535</v>
      </c>
      <c r="AF246" s="41">
        <v>1693.7240131248441</v>
      </c>
      <c r="AG246" s="41">
        <v>1707.040428960971</v>
      </c>
      <c r="AH246" s="41">
        <v>1720.5291308232181</v>
      </c>
      <c r="AI246" s="41">
        <v>1734.4928763434143</v>
      </c>
      <c r="AJ246" s="41">
        <v>1749.0867328452975</v>
      </c>
      <c r="AK246" s="41">
        <v>1764.412905382675</v>
      </c>
      <c r="AL246" s="41">
        <v>1780.7034176337502</v>
      </c>
      <c r="AM246" s="41">
        <v>1791.5471439931018</v>
      </c>
      <c r="AN246" s="41">
        <v>1803.0432685532057</v>
      </c>
      <c r="AO246" s="41">
        <v>1815.085994267268</v>
      </c>
      <c r="AP246" s="41">
        <v>1827.5773894450306</v>
      </c>
      <c r="AQ246" s="41">
        <v>1840.0815369004567</v>
      </c>
      <c r="AR246" s="41">
        <v>1852.9877163249057</v>
      </c>
      <c r="AS246" s="41">
        <v>1866.3536516939009</v>
      </c>
      <c r="AT246" s="41">
        <v>1880.5540373725114</v>
      </c>
      <c r="AU246" s="41">
        <v>1896.0428030567004</v>
      </c>
      <c r="AV246" s="41">
        <v>1912.8314882777374</v>
      </c>
      <c r="AW246" s="41">
        <v>1930.468347986078</v>
      </c>
      <c r="AX246" s="41">
        <v>1948.6263296688146</v>
      </c>
      <c r="AY246" s="41">
        <v>1967.1351511665239</v>
      </c>
      <c r="AZ246" s="41">
        <v>1985.7379073944742</v>
      </c>
    </row>
    <row r="247" spans="1:52" x14ac:dyDescent="0.25">
      <c r="A247" s="61" t="s">
        <v>124</v>
      </c>
      <c r="B247" s="41">
        <v>0</v>
      </c>
      <c r="C247" s="41">
        <v>0</v>
      </c>
      <c r="D247" s="41">
        <v>0</v>
      </c>
      <c r="E247" s="41">
        <v>0</v>
      </c>
      <c r="F247" s="41">
        <v>0</v>
      </c>
      <c r="G247" s="41">
        <v>0</v>
      </c>
      <c r="H247" s="41">
        <v>0</v>
      </c>
      <c r="I247" s="41">
        <v>0</v>
      </c>
      <c r="J247" s="41">
        <v>0</v>
      </c>
      <c r="K247" s="41">
        <v>0</v>
      </c>
      <c r="L247" s="41">
        <v>0</v>
      </c>
      <c r="M247" s="41">
        <v>0</v>
      </c>
      <c r="N247" s="41">
        <v>0</v>
      </c>
      <c r="O247" s="41">
        <v>0</v>
      </c>
      <c r="P247" s="41">
        <v>0</v>
      </c>
      <c r="Q247" s="41">
        <v>0</v>
      </c>
      <c r="R247" s="41">
        <v>1.4037081443949599E-2</v>
      </c>
      <c r="S247" s="41">
        <v>3.0144737079375337E-2</v>
      </c>
      <c r="T247" s="41">
        <v>4.7248890375887691E-2</v>
      </c>
      <c r="U247" s="41">
        <v>6.3868903781363076E-2</v>
      </c>
      <c r="V247" s="41">
        <v>8.0769082062662603E-2</v>
      </c>
      <c r="W247" s="41">
        <v>9.7790508521903491E-2</v>
      </c>
      <c r="X247" s="41">
        <v>0.11479738038156008</v>
      </c>
      <c r="Y247" s="41">
        <v>0.1332202173313711</v>
      </c>
      <c r="Z247" s="41">
        <v>0.15129272671793811</v>
      </c>
      <c r="AA247" s="41">
        <v>0.16917581938716694</v>
      </c>
      <c r="AB247" s="41">
        <v>0.18865236088123113</v>
      </c>
      <c r="AC247" s="41">
        <v>0.2069333575335148</v>
      </c>
      <c r="AD247" s="41">
        <v>0.22547516986593502</v>
      </c>
      <c r="AE247" s="41">
        <v>0.24446570924321273</v>
      </c>
      <c r="AF247" s="41">
        <v>0.26443658920036028</v>
      </c>
      <c r="AG247" s="41">
        <v>0.28362198315884546</v>
      </c>
      <c r="AH247" s="41">
        <v>0.30426287516241579</v>
      </c>
      <c r="AI247" s="41">
        <v>0.32491972406168201</v>
      </c>
      <c r="AJ247" s="41">
        <v>0.34376059222704725</v>
      </c>
      <c r="AK247" s="41">
        <v>0.36461464439840374</v>
      </c>
      <c r="AL247" s="41">
        <v>0.38511123317228291</v>
      </c>
      <c r="AM247" s="41">
        <v>0.40683424569526361</v>
      </c>
      <c r="AN247" s="41">
        <v>0.42712248819539184</v>
      </c>
      <c r="AO247" s="41">
        <v>0.45046369133525022</v>
      </c>
      <c r="AP247" s="41">
        <v>0.47703997279579735</v>
      </c>
      <c r="AQ247" s="41">
        <v>0.50221305189948517</v>
      </c>
      <c r="AR247" s="41">
        <v>0.53022001546940944</v>
      </c>
      <c r="AS247" s="41">
        <v>0.56282413487173621</v>
      </c>
      <c r="AT247" s="41">
        <v>0.61922457638395501</v>
      </c>
      <c r="AU247" s="41">
        <v>0.66109098616479556</v>
      </c>
      <c r="AV247" s="41">
        <v>0.69886139327143892</v>
      </c>
      <c r="AW247" s="41">
        <v>0.74286550548335717</v>
      </c>
      <c r="AX247" s="41">
        <v>0.79386218738939229</v>
      </c>
      <c r="AY247" s="41">
        <v>0.84230953051624069</v>
      </c>
      <c r="AZ247" s="41">
        <v>0.90163831107047276</v>
      </c>
    </row>
    <row r="248" spans="1:52" x14ac:dyDescent="0.25">
      <c r="A248" s="61" t="s">
        <v>115</v>
      </c>
      <c r="B248" s="41">
        <v>0</v>
      </c>
      <c r="C248" s="41">
        <v>0</v>
      </c>
      <c r="D248" s="41">
        <v>0</v>
      </c>
      <c r="E248" s="41">
        <v>0</v>
      </c>
      <c r="F248" s="41">
        <v>0</v>
      </c>
      <c r="G248" s="41">
        <v>0</v>
      </c>
      <c r="H248" s="41">
        <v>0</v>
      </c>
      <c r="I248" s="41">
        <v>0</v>
      </c>
      <c r="J248" s="41">
        <v>0</v>
      </c>
      <c r="K248" s="41">
        <v>0</v>
      </c>
      <c r="L248" s="41">
        <v>0</v>
      </c>
      <c r="M248" s="41">
        <v>0</v>
      </c>
      <c r="N248" s="41">
        <v>0</v>
      </c>
      <c r="O248" s="41">
        <v>0</v>
      </c>
      <c r="P248" s="41">
        <v>0</v>
      </c>
      <c r="Q248" s="41">
        <v>0</v>
      </c>
      <c r="R248" s="41">
        <v>3.2801521047796358E-7</v>
      </c>
      <c r="S248" s="41">
        <v>8.793999121085532E-7</v>
      </c>
      <c r="T248" s="41">
        <v>1.7429835500466979E-6</v>
      </c>
      <c r="U248" s="41">
        <v>2.9685033890788189E-6</v>
      </c>
      <c r="V248" s="41">
        <v>4.7752337905193197E-6</v>
      </c>
      <c r="W248" s="41">
        <v>7.4323764919607562E-6</v>
      </c>
      <c r="X248" s="41">
        <v>1.1259395782906885E-5</v>
      </c>
      <c r="Y248" s="41">
        <v>1.7271176007127036E-5</v>
      </c>
      <c r="Z248" s="41">
        <v>2.57947581246354E-5</v>
      </c>
      <c r="AA248" s="41">
        <v>3.7833418957716937E-5</v>
      </c>
      <c r="AB248" s="41">
        <v>5.6735702315738502E-5</v>
      </c>
      <c r="AC248" s="41">
        <v>8.1929290785560637E-5</v>
      </c>
      <c r="AD248" s="41">
        <v>1.1882103186535713E-4</v>
      </c>
      <c r="AE248" s="41">
        <v>1.716555363432275E-4</v>
      </c>
      <c r="AF248" s="41">
        <v>2.5001993015431472E-4</v>
      </c>
      <c r="AG248" s="41">
        <v>3.5440999397348688E-4</v>
      </c>
      <c r="AH248" s="41">
        <v>5.1120700815219784E-4</v>
      </c>
      <c r="AI248" s="41">
        <v>7.2442681171928762E-4</v>
      </c>
      <c r="AJ248" s="41">
        <v>9.9929873495387773E-4</v>
      </c>
      <c r="AK248" s="41">
        <v>1.4070207286887083E-3</v>
      </c>
      <c r="AL248" s="41">
        <v>1.9500688385385189E-3</v>
      </c>
      <c r="AM248" s="41">
        <v>2.6938188024615275E-3</v>
      </c>
      <c r="AN248" s="41">
        <v>3.6565104179377126E-3</v>
      </c>
      <c r="AO248" s="41">
        <v>5.0742497106020306E-3</v>
      </c>
      <c r="AP248" s="41">
        <v>7.1738487663727847E-3</v>
      </c>
      <c r="AQ248" s="41">
        <v>9.7714180438423157E-3</v>
      </c>
      <c r="AR248" s="41">
        <v>1.3245609331224274E-2</v>
      </c>
      <c r="AS248" s="41">
        <v>1.8417128247528142E-2</v>
      </c>
      <c r="AT248" s="41">
        <v>2.908758633676858E-2</v>
      </c>
      <c r="AU248" s="41">
        <v>3.866101594416408E-2</v>
      </c>
      <c r="AV248" s="41">
        <v>4.9405817069356102E-2</v>
      </c>
      <c r="AW248" s="41">
        <v>6.3386705978634716E-2</v>
      </c>
      <c r="AX248" s="41">
        <v>8.2101019996432462E-2</v>
      </c>
      <c r="AY248" s="41">
        <v>0.10275721554508384</v>
      </c>
      <c r="AZ248" s="41">
        <v>0.13214201018046556</v>
      </c>
    </row>
    <row r="249" spans="1:52" x14ac:dyDescent="0.25">
      <c r="A249" s="61" t="s">
        <v>125</v>
      </c>
      <c r="B249" s="41">
        <v>0</v>
      </c>
      <c r="C249" s="41">
        <v>0</v>
      </c>
      <c r="D249" s="41">
        <v>0</v>
      </c>
      <c r="E249" s="41">
        <v>0</v>
      </c>
      <c r="F249" s="41">
        <v>0</v>
      </c>
      <c r="G249" s="41">
        <v>0</v>
      </c>
      <c r="H249" s="41">
        <v>0</v>
      </c>
      <c r="I249" s="41">
        <v>0</v>
      </c>
      <c r="J249" s="41">
        <v>0</v>
      </c>
      <c r="K249" s="41">
        <v>0</v>
      </c>
      <c r="L249" s="41">
        <v>0</v>
      </c>
      <c r="M249" s="41">
        <v>0</v>
      </c>
      <c r="N249" s="41">
        <v>0</v>
      </c>
      <c r="O249" s="41">
        <v>0</v>
      </c>
      <c r="P249" s="41">
        <v>0</v>
      </c>
      <c r="Q249" s="41">
        <v>0</v>
      </c>
      <c r="R249" s="41">
        <v>0</v>
      </c>
      <c r="S249" s="41">
        <v>0</v>
      </c>
      <c r="T249" s="41">
        <v>0</v>
      </c>
      <c r="U249" s="41">
        <v>0</v>
      </c>
      <c r="V249" s="41">
        <v>0</v>
      </c>
      <c r="W249" s="41">
        <v>0</v>
      </c>
      <c r="X249" s="41">
        <v>0</v>
      </c>
      <c r="Y249" s="41">
        <v>0</v>
      </c>
      <c r="Z249" s="41">
        <v>0</v>
      </c>
      <c r="AA249" s="41">
        <v>0</v>
      </c>
      <c r="AB249" s="41">
        <v>0</v>
      </c>
      <c r="AC249" s="41">
        <v>0</v>
      </c>
      <c r="AD249" s="41">
        <v>0</v>
      </c>
      <c r="AE249" s="41">
        <v>0</v>
      </c>
      <c r="AF249" s="41">
        <v>0</v>
      </c>
      <c r="AG249" s="41">
        <v>0</v>
      </c>
      <c r="AH249" s="41">
        <v>0</v>
      </c>
      <c r="AI249" s="41">
        <v>0</v>
      </c>
      <c r="AJ249" s="41">
        <v>0</v>
      </c>
      <c r="AK249" s="41">
        <v>0</v>
      </c>
      <c r="AL249" s="41">
        <v>0</v>
      </c>
      <c r="AM249" s="41">
        <v>0</v>
      </c>
      <c r="AN249" s="41">
        <v>0</v>
      </c>
      <c r="AO249" s="41">
        <v>0</v>
      </c>
      <c r="AP249" s="41">
        <v>0</v>
      </c>
      <c r="AQ249" s="41">
        <v>0</v>
      </c>
      <c r="AR249" s="41">
        <v>0</v>
      </c>
      <c r="AS249" s="41">
        <v>0</v>
      </c>
      <c r="AT249" s="41">
        <v>0</v>
      </c>
      <c r="AU249" s="41">
        <v>0</v>
      </c>
      <c r="AV249" s="41">
        <v>0</v>
      </c>
      <c r="AW249" s="41">
        <v>0</v>
      </c>
      <c r="AX249" s="41">
        <v>0</v>
      </c>
      <c r="AY249" s="41">
        <v>0</v>
      </c>
      <c r="AZ249" s="41">
        <v>0</v>
      </c>
    </row>
    <row r="250" spans="1:52" x14ac:dyDescent="0.25">
      <c r="A250" s="61" t="s">
        <v>126</v>
      </c>
      <c r="B250" s="41">
        <v>0</v>
      </c>
      <c r="C250" s="41">
        <v>0</v>
      </c>
      <c r="D250" s="41">
        <v>0</v>
      </c>
      <c r="E250" s="41">
        <v>0</v>
      </c>
      <c r="F250" s="41">
        <v>0</v>
      </c>
      <c r="G250" s="41">
        <v>0</v>
      </c>
      <c r="H250" s="41">
        <v>0</v>
      </c>
      <c r="I250" s="41">
        <v>0</v>
      </c>
      <c r="J250" s="41">
        <v>0</v>
      </c>
      <c r="K250" s="41">
        <v>0</v>
      </c>
      <c r="L250" s="41">
        <v>0</v>
      </c>
      <c r="M250" s="41">
        <v>0</v>
      </c>
      <c r="N250" s="41">
        <v>0</v>
      </c>
      <c r="O250" s="41">
        <v>0</v>
      </c>
      <c r="P250" s="41">
        <v>0</v>
      </c>
      <c r="Q250" s="41">
        <v>0</v>
      </c>
      <c r="R250" s="41">
        <v>0</v>
      </c>
      <c r="S250" s="41">
        <v>0</v>
      </c>
      <c r="T250" s="41">
        <v>0</v>
      </c>
      <c r="U250" s="41">
        <v>0</v>
      </c>
      <c r="V250" s="41">
        <v>0</v>
      </c>
      <c r="W250" s="41">
        <v>0</v>
      </c>
      <c r="X250" s="41">
        <v>0</v>
      </c>
      <c r="Y250" s="41">
        <v>0</v>
      </c>
      <c r="Z250" s="41">
        <v>0</v>
      </c>
      <c r="AA250" s="41">
        <v>0</v>
      </c>
      <c r="AB250" s="41">
        <v>0</v>
      </c>
      <c r="AC250" s="41">
        <v>0</v>
      </c>
      <c r="AD250" s="41">
        <v>0</v>
      </c>
      <c r="AE250" s="41">
        <v>0</v>
      </c>
      <c r="AF250" s="41">
        <v>0</v>
      </c>
      <c r="AG250" s="41">
        <v>0</v>
      </c>
      <c r="AH250" s="41">
        <v>0</v>
      </c>
      <c r="AI250" s="41">
        <v>0</v>
      </c>
      <c r="AJ250" s="41">
        <v>0</v>
      </c>
      <c r="AK250" s="41">
        <v>0</v>
      </c>
      <c r="AL250" s="41">
        <v>0</v>
      </c>
      <c r="AM250" s="41">
        <v>0</v>
      </c>
      <c r="AN250" s="41">
        <v>0</v>
      </c>
      <c r="AO250" s="41">
        <v>0</v>
      </c>
      <c r="AP250" s="41">
        <v>0</v>
      </c>
      <c r="AQ250" s="41">
        <v>0</v>
      </c>
      <c r="AR250" s="41">
        <v>0</v>
      </c>
      <c r="AS250" s="41">
        <v>0</v>
      </c>
      <c r="AT250" s="41">
        <v>0</v>
      </c>
      <c r="AU250" s="41">
        <v>0</v>
      </c>
      <c r="AV250" s="41">
        <v>0</v>
      </c>
      <c r="AW250" s="41">
        <v>0</v>
      </c>
      <c r="AX250" s="41">
        <v>0</v>
      </c>
      <c r="AY250" s="41">
        <v>0</v>
      </c>
      <c r="AZ250" s="41">
        <v>0</v>
      </c>
    </row>
    <row r="251" spans="1:52" x14ac:dyDescent="0.25">
      <c r="A251" s="62" t="s">
        <v>127</v>
      </c>
      <c r="B251" s="43">
        <v>0</v>
      </c>
      <c r="C251" s="43">
        <v>0</v>
      </c>
      <c r="D251" s="43">
        <v>0</v>
      </c>
      <c r="E251" s="43">
        <v>0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0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C251" s="43">
        <v>0</v>
      </c>
      <c r="AD251" s="43">
        <v>0</v>
      </c>
      <c r="AE251" s="43">
        <v>0</v>
      </c>
      <c r="AF251" s="43">
        <v>0</v>
      </c>
      <c r="AG251" s="43">
        <v>0</v>
      </c>
      <c r="AH251" s="43">
        <v>0</v>
      </c>
      <c r="AI251" s="43">
        <v>0</v>
      </c>
      <c r="AJ251" s="43">
        <v>0</v>
      </c>
      <c r="AK251" s="43">
        <v>0</v>
      </c>
      <c r="AL251" s="43">
        <v>0</v>
      </c>
      <c r="AM251" s="43">
        <v>0</v>
      </c>
      <c r="AN251" s="43">
        <v>0</v>
      </c>
      <c r="AO251" s="43">
        <v>0</v>
      </c>
      <c r="AP251" s="43">
        <v>0</v>
      </c>
      <c r="AQ251" s="43">
        <v>0</v>
      </c>
      <c r="AR251" s="43">
        <v>0</v>
      </c>
      <c r="AS251" s="43">
        <v>0</v>
      </c>
      <c r="AT251" s="43">
        <v>0</v>
      </c>
      <c r="AU251" s="43">
        <v>0</v>
      </c>
      <c r="AV251" s="43">
        <v>0</v>
      </c>
      <c r="AW251" s="43">
        <v>0</v>
      </c>
      <c r="AX251" s="43">
        <v>0</v>
      </c>
      <c r="AY251" s="43">
        <v>0</v>
      </c>
      <c r="AZ251" s="43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54D2-FFF4-4A8C-9B82-0A6E3F684453}">
  <sheetPr>
    <tabColor rgb="FF92D050"/>
  </sheetPr>
  <dimension ref="A1:AI58"/>
  <sheetViews>
    <sheetView workbookViewId="0">
      <selection activeCell="A36" sqref="A36:A38"/>
    </sheetView>
  </sheetViews>
  <sheetFormatPr baseColWidth="10" defaultColWidth="9.140625" defaultRowHeight="15" x14ac:dyDescent="0.25"/>
  <cols>
    <col min="1" max="1" width="24.85546875" style="13" customWidth="1"/>
    <col min="2" max="2" width="15.7109375" style="13" customWidth="1"/>
    <col min="3" max="3" width="12.5703125" style="13" customWidth="1"/>
    <col min="4" max="4" width="12.5703125" style="13" bestFit="1" customWidth="1"/>
    <col min="5" max="5" width="15.85546875" style="13" bestFit="1" customWidth="1"/>
    <col min="6" max="6" width="12.5703125" style="13" bestFit="1" customWidth="1"/>
    <col min="7" max="7" width="12.28515625" style="13" customWidth="1"/>
    <col min="8" max="8" width="13.140625" style="13" bestFit="1" customWidth="1"/>
    <col min="9" max="11" width="11.5703125" style="13" bestFit="1" customWidth="1"/>
    <col min="12" max="12" width="10.5703125" style="13" bestFit="1" customWidth="1"/>
    <col min="13" max="35" width="10.5703125" style="13" customWidth="1"/>
    <col min="36" max="16384" width="9.140625" style="13"/>
  </cols>
  <sheetData>
    <row r="1" spans="1:27" x14ac:dyDescent="0.25">
      <c r="A1" s="6" t="s">
        <v>3</v>
      </c>
    </row>
    <row r="2" spans="1:27" x14ac:dyDescent="0.25">
      <c r="A2" s="7" t="s">
        <v>4</v>
      </c>
      <c r="G2" s="1"/>
      <c r="I2" s="1"/>
    </row>
    <row r="3" spans="1:27" x14ac:dyDescent="0.25">
      <c r="A3" s="7" t="s">
        <v>5</v>
      </c>
    </row>
    <row r="4" spans="1:27" ht="15" customHeight="1" x14ac:dyDescent="0.25">
      <c r="A4" s="7" t="s">
        <v>54</v>
      </c>
      <c r="B4" s="88" t="s">
        <v>39</v>
      </c>
      <c r="C4" s="88"/>
      <c r="D4" s="88"/>
      <c r="E4" s="87" t="s">
        <v>40</v>
      </c>
      <c r="F4" s="87"/>
      <c r="G4" s="98" t="s">
        <v>135</v>
      </c>
      <c r="H4" s="99"/>
      <c r="I4" s="99"/>
      <c r="J4" s="99"/>
      <c r="K4" s="100"/>
      <c r="L4" s="101" t="s">
        <v>61</v>
      </c>
      <c r="M4" s="89" t="s">
        <v>30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</row>
    <row r="5" spans="1:27" ht="30" x14ac:dyDescent="0.25">
      <c r="A5" s="18" t="s">
        <v>139</v>
      </c>
      <c r="B5" s="17" t="s">
        <v>64</v>
      </c>
      <c r="C5" s="17" t="s">
        <v>32</v>
      </c>
      <c r="D5" s="17" t="s">
        <v>63</v>
      </c>
      <c r="E5" s="17" t="s">
        <v>31</v>
      </c>
      <c r="F5" s="17" t="s">
        <v>38</v>
      </c>
      <c r="G5" s="68" t="s">
        <v>136</v>
      </c>
      <c r="H5" s="26" t="s">
        <v>32</v>
      </c>
      <c r="I5" s="26" t="s">
        <v>63</v>
      </c>
      <c r="J5" s="26" t="s">
        <v>137</v>
      </c>
      <c r="K5" s="26" t="s">
        <v>138</v>
      </c>
      <c r="L5" s="101"/>
      <c r="M5" s="92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  <c r="AA5" s="6" t="s">
        <v>34</v>
      </c>
    </row>
    <row r="6" spans="1:27" x14ac:dyDescent="0.25">
      <c r="A6" s="19" t="s">
        <v>15</v>
      </c>
      <c r="B6" s="20">
        <v>3000</v>
      </c>
      <c r="C6" s="20">
        <v>850</v>
      </c>
      <c r="D6" s="20">
        <v>0</v>
      </c>
      <c r="E6" s="20">
        <v>0</v>
      </c>
      <c r="F6" s="20">
        <v>0</v>
      </c>
      <c r="G6" s="21">
        <v>5051039.5989218</v>
      </c>
      <c r="H6" s="21">
        <v>877909.71441849286</v>
      </c>
      <c r="I6" s="21">
        <v>0</v>
      </c>
      <c r="J6" s="21">
        <v>0</v>
      </c>
      <c r="K6" s="21">
        <v>0</v>
      </c>
      <c r="L6" s="24">
        <v>2020</v>
      </c>
      <c r="M6" s="77" t="s">
        <v>57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  <c r="AA6" s="13" t="s">
        <v>33</v>
      </c>
    </row>
    <row r="7" spans="1:27" x14ac:dyDescent="0.25">
      <c r="A7" s="19" t="s">
        <v>16</v>
      </c>
      <c r="B7" s="20">
        <v>0</v>
      </c>
      <c r="C7" s="20">
        <v>3140</v>
      </c>
      <c r="D7" s="20">
        <v>0</v>
      </c>
      <c r="E7" s="20">
        <v>0</v>
      </c>
      <c r="F7" s="20">
        <v>0</v>
      </c>
      <c r="G7" s="21">
        <v>0</v>
      </c>
      <c r="H7" s="21">
        <v>538016.10637872131</v>
      </c>
      <c r="I7" s="21">
        <v>0</v>
      </c>
      <c r="J7" s="21">
        <v>0</v>
      </c>
      <c r="K7" s="21">
        <v>0</v>
      </c>
      <c r="L7" s="23"/>
      <c r="M7" s="77" t="s">
        <v>55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9"/>
      <c r="AA7" s="11" t="s">
        <v>35</v>
      </c>
    </row>
    <row r="8" spans="1:27" x14ac:dyDescent="0.25">
      <c r="A8" s="19" t="s">
        <v>17</v>
      </c>
      <c r="B8" s="20">
        <v>2000</v>
      </c>
      <c r="C8" s="20">
        <v>0</v>
      </c>
      <c r="D8" s="20">
        <v>0</v>
      </c>
      <c r="E8" s="20">
        <v>0</v>
      </c>
      <c r="F8" s="20">
        <v>0</v>
      </c>
      <c r="G8" s="21">
        <v>3435422.96432654</v>
      </c>
      <c r="H8" s="21">
        <v>0</v>
      </c>
      <c r="I8" s="21">
        <v>0</v>
      </c>
      <c r="J8" s="21">
        <v>0</v>
      </c>
      <c r="K8" s="21">
        <v>0</v>
      </c>
      <c r="L8" s="23"/>
      <c r="M8" s="77" t="s">
        <v>29</v>
      </c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9"/>
    </row>
    <row r="9" spans="1:27" x14ac:dyDescent="0.25">
      <c r="A9" s="19" t="s">
        <v>18</v>
      </c>
      <c r="B9" s="20">
        <v>4500</v>
      </c>
      <c r="C9" s="20">
        <v>500</v>
      </c>
      <c r="D9" s="20">
        <v>0</v>
      </c>
      <c r="E9" s="20">
        <v>3000</v>
      </c>
      <c r="F9" s="20">
        <v>0</v>
      </c>
      <c r="G9" s="21">
        <v>34557149.228377298</v>
      </c>
      <c r="H9" s="21">
        <v>4041342.3495428613</v>
      </c>
      <c r="I9" s="21">
        <v>0</v>
      </c>
      <c r="J9" s="21">
        <v>6809436.4339614362</v>
      </c>
      <c r="K9" s="21">
        <v>0</v>
      </c>
      <c r="L9" s="23"/>
      <c r="M9" s="77" t="s">
        <v>41</v>
      </c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9"/>
      <c r="AA9" s="11" t="s">
        <v>36</v>
      </c>
    </row>
    <row r="10" spans="1:27" x14ac:dyDescent="0.25">
      <c r="A10" s="19" t="s">
        <v>19</v>
      </c>
      <c r="B10" s="20">
        <v>5500</v>
      </c>
      <c r="C10" s="20">
        <v>0</v>
      </c>
      <c r="D10" s="20">
        <v>0</v>
      </c>
      <c r="E10" s="20">
        <v>0</v>
      </c>
      <c r="F10" s="20">
        <v>0</v>
      </c>
      <c r="G10" s="21">
        <v>48362509.355477914</v>
      </c>
      <c r="H10" s="21">
        <v>0</v>
      </c>
      <c r="I10" s="21">
        <v>0</v>
      </c>
      <c r="J10" s="21">
        <v>0</v>
      </c>
      <c r="K10" s="21">
        <v>0</v>
      </c>
      <c r="L10" s="23">
        <v>2025</v>
      </c>
      <c r="M10" s="77" t="s">
        <v>56</v>
      </c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13" t="s">
        <v>44</v>
      </c>
    </row>
    <row r="11" spans="1:27" x14ac:dyDescent="0.25">
      <c r="A11" s="19" t="s">
        <v>20</v>
      </c>
      <c r="B11" s="20">
        <v>5000</v>
      </c>
      <c r="C11" s="20">
        <v>0</v>
      </c>
      <c r="D11" s="20">
        <v>0</v>
      </c>
      <c r="E11" s="20">
        <v>0</v>
      </c>
      <c r="F11" s="20">
        <v>0</v>
      </c>
      <c r="G11" s="21">
        <v>2290069.7326409388</v>
      </c>
      <c r="H11" s="21">
        <v>0</v>
      </c>
      <c r="I11" s="21">
        <v>0</v>
      </c>
      <c r="J11" s="21">
        <v>0</v>
      </c>
      <c r="K11" s="21">
        <v>0</v>
      </c>
      <c r="L11" s="23">
        <v>2021</v>
      </c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7"/>
    </row>
    <row r="12" spans="1:27" x14ac:dyDescent="0.25">
      <c r="A12" s="19" t="s">
        <v>21</v>
      </c>
      <c r="B12" s="20">
        <v>6000</v>
      </c>
      <c r="C12" s="20">
        <v>0</v>
      </c>
      <c r="D12" s="20">
        <v>0</v>
      </c>
      <c r="E12" s="20">
        <v>0</v>
      </c>
      <c r="F12" s="20">
        <v>0</v>
      </c>
      <c r="G12" s="21">
        <v>40566780.419015445</v>
      </c>
      <c r="H12" s="21">
        <v>0</v>
      </c>
      <c r="I12" s="21">
        <v>0</v>
      </c>
      <c r="J12" s="21">
        <v>0</v>
      </c>
      <c r="K12" s="21">
        <v>0</v>
      </c>
      <c r="L12" s="23">
        <v>2021</v>
      </c>
      <c r="M12" s="95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7"/>
    </row>
    <row r="13" spans="1:27" x14ac:dyDescent="0.25">
      <c r="A13" s="19" t="s">
        <v>37</v>
      </c>
      <c r="B13" s="20">
        <v>5000</v>
      </c>
      <c r="C13" s="20">
        <v>500</v>
      </c>
      <c r="D13" s="20">
        <v>0</v>
      </c>
      <c r="E13" s="20">
        <v>5000</v>
      </c>
      <c r="F13" s="20">
        <v>0</v>
      </c>
      <c r="G13" s="21">
        <v>426660.94190842699</v>
      </c>
      <c r="H13" s="21">
        <v>33714.006091053343</v>
      </c>
      <c r="I13" s="21">
        <v>0</v>
      </c>
      <c r="J13" s="21">
        <v>34685.559553360872</v>
      </c>
      <c r="K13" s="21">
        <v>0</v>
      </c>
      <c r="L13" s="23">
        <v>2020</v>
      </c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7"/>
      <c r="AA13" s="13" t="s">
        <v>42</v>
      </c>
    </row>
    <row r="14" spans="1:27" x14ac:dyDescent="0.25">
      <c r="A14" s="19" t="s">
        <v>45</v>
      </c>
      <c r="B14" s="20">
        <v>4000</v>
      </c>
      <c r="C14" s="20">
        <v>0</v>
      </c>
      <c r="D14" s="20">
        <v>0</v>
      </c>
      <c r="E14" s="20">
        <v>0</v>
      </c>
      <c r="F14" s="20">
        <v>0</v>
      </c>
      <c r="G14" s="21">
        <v>8588474.60892234</v>
      </c>
      <c r="H14" s="21">
        <v>0</v>
      </c>
      <c r="I14" s="21">
        <v>0</v>
      </c>
      <c r="J14" s="21">
        <v>0</v>
      </c>
      <c r="K14" s="21">
        <v>0</v>
      </c>
      <c r="L14" s="23">
        <v>2025</v>
      </c>
      <c r="M14" s="77" t="s">
        <v>60</v>
      </c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9"/>
      <c r="AA14" s="13" t="s">
        <v>46</v>
      </c>
    </row>
    <row r="15" spans="1:27" x14ac:dyDescent="0.25">
      <c r="A15" s="19" t="s">
        <v>49</v>
      </c>
      <c r="B15" s="20">
        <v>3000</v>
      </c>
      <c r="C15" s="20">
        <v>350</v>
      </c>
      <c r="D15" s="20">
        <v>0</v>
      </c>
      <c r="E15" s="20">
        <v>3000</v>
      </c>
      <c r="F15" s="20">
        <v>0</v>
      </c>
      <c r="G15" s="21">
        <v>5155387.6351343999</v>
      </c>
      <c r="H15" s="21">
        <v>586990.34609408956</v>
      </c>
      <c r="I15" s="21">
        <v>0</v>
      </c>
      <c r="J15" s="21">
        <v>1284153.6069946277</v>
      </c>
      <c r="K15" s="21">
        <v>0</v>
      </c>
      <c r="L15" s="23">
        <v>2020</v>
      </c>
      <c r="M15" s="77" t="s">
        <v>59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11" t="s">
        <v>50</v>
      </c>
    </row>
    <row r="16" spans="1:27" x14ac:dyDescent="0.25">
      <c r="A16" s="19" t="s">
        <v>22</v>
      </c>
      <c r="B16" s="20">
        <v>10000</v>
      </c>
      <c r="C16" s="20">
        <v>750</v>
      </c>
      <c r="D16" s="20">
        <v>0</v>
      </c>
      <c r="E16" s="20">
        <v>0</v>
      </c>
      <c r="F16" s="20">
        <v>0</v>
      </c>
      <c r="G16" s="21">
        <v>6131549.9302842924</v>
      </c>
      <c r="H16" s="21">
        <v>205073.72817704725</v>
      </c>
      <c r="I16" s="21">
        <v>0</v>
      </c>
      <c r="J16" s="21">
        <v>0</v>
      </c>
      <c r="K16" s="21">
        <v>0</v>
      </c>
      <c r="L16" s="23"/>
      <c r="M16" s="80" t="s">
        <v>65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9"/>
      <c r="AA16" s="11" t="s">
        <v>52</v>
      </c>
    </row>
    <row r="17" spans="1:35" x14ac:dyDescent="0.25">
      <c r="A17" s="19" t="s">
        <v>23</v>
      </c>
      <c r="B17" s="20">
        <v>7500</v>
      </c>
      <c r="C17" s="20">
        <v>0</v>
      </c>
      <c r="D17" s="20">
        <v>4500</v>
      </c>
      <c r="E17" s="20">
        <v>4500</v>
      </c>
      <c r="F17" s="20">
        <v>0</v>
      </c>
      <c r="G17" s="21">
        <v>1209054.0465753581</v>
      </c>
      <c r="H17" s="21">
        <v>0</v>
      </c>
      <c r="I17" s="21">
        <v>2519.6636203155203</v>
      </c>
      <c r="J17" s="21">
        <v>70109.375961059093</v>
      </c>
      <c r="K17" s="21">
        <v>0</v>
      </c>
      <c r="L17" s="23"/>
      <c r="M17" s="77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9"/>
    </row>
    <row r="18" spans="1:35" x14ac:dyDescent="0.25">
      <c r="A18" s="19" t="s">
        <v>24</v>
      </c>
      <c r="B18" s="20">
        <v>5500</v>
      </c>
      <c r="C18" s="20">
        <v>0</v>
      </c>
      <c r="D18" s="20">
        <v>11500</v>
      </c>
      <c r="E18" s="20">
        <v>6000</v>
      </c>
      <c r="F18" s="20">
        <v>11500</v>
      </c>
      <c r="G18" s="21">
        <v>23866293.912878051</v>
      </c>
      <c r="H18" s="21">
        <v>0</v>
      </c>
      <c r="I18" s="21">
        <v>76557.987392695548</v>
      </c>
      <c r="J18" s="21">
        <v>3110675.7432195893</v>
      </c>
      <c r="K18" s="21">
        <v>605854.36155293393</v>
      </c>
      <c r="L18" s="23">
        <v>2019</v>
      </c>
      <c r="M18" s="77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9"/>
      <c r="AA18" s="13" t="s">
        <v>43</v>
      </c>
    </row>
    <row r="19" spans="1:35" x14ac:dyDescent="0.25">
      <c r="A19" s="19" t="s">
        <v>25</v>
      </c>
      <c r="B19" s="20">
        <v>5600</v>
      </c>
      <c r="C19" s="20">
        <v>0</v>
      </c>
      <c r="D19" s="20">
        <v>0</v>
      </c>
      <c r="E19" s="20">
        <v>5600</v>
      </c>
      <c r="F19" s="20">
        <v>0</v>
      </c>
      <c r="G19" s="21">
        <v>5132003.4878498968</v>
      </c>
      <c r="H19" s="21">
        <v>0</v>
      </c>
      <c r="I19" s="21">
        <v>0</v>
      </c>
      <c r="J19" s="21">
        <v>572039.09245221247</v>
      </c>
      <c r="K19" s="21">
        <v>0</v>
      </c>
      <c r="L19" s="23">
        <v>2020</v>
      </c>
      <c r="M19" s="77" t="s">
        <v>48</v>
      </c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9"/>
      <c r="AA19" s="13" t="s">
        <v>47</v>
      </c>
    </row>
    <row r="20" spans="1:35" x14ac:dyDescent="0.25">
      <c r="A20" s="19" t="s">
        <v>26</v>
      </c>
      <c r="B20" s="20">
        <v>3400</v>
      </c>
      <c r="C20" s="20">
        <v>1700</v>
      </c>
      <c r="D20" s="20">
        <v>0</v>
      </c>
      <c r="E20" s="20">
        <v>9100</v>
      </c>
      <c r="F20" s="20">
        <v>9100</v>
      </c>
      <c r="G20" s="21">
        <v>32667149.964495935</v>
      </c>
      <c r="H20" s="21">
        <v>1532474.1112951245</v>
      </c>
      <c r="I20" s="21">
        <v>0</v>
      </c>
      <c r="J20" s="21">
        <v>3909552.5674554715</v>
      </c>
      <c r="K20" s="21">
        <v>778944.7122697091</v>
      </c>
      <c r="L20" s="23">
        <v>2023</v>
      </c>
      <c r="M20" s="77" t="s">
        <v>58</v>
      </c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9"/>
      <c r="AA20" s="13" t="s">
        <v>51</v>
      </c>
    </row>
    <row r="21" spans="1:35" x14ac:dyDescent="0.25">
      <c r="B21" s="16"/>
      <c r="I21" s="15"/>
    </row>
    <row r="22" spans="1:35" x14ac:dyDescent="0.25">
      <c r="A22" s="25"/>
      <c r="B22" s="69"/>
      <c r="C22" s="70"/>
      <c r="F22" s="72" t="s">
        <v>53</v>
      </c>
      <c r="G22" s="21">
        <f>TRA_StockTot!U7</f>
        <v>274390885</v>
      </c>
      <c r="H22" s="21">
        <f>TRA_StockTot!U6</f>
        <v>41784911</v>
      </c>
      <c r="I22" s="21">
        <f>TRA_StockTot!U8</f>
        <v>783105</v>
      </c>
      <c r="J22" s="21">
        <f>TRA_StockTot!U19</f>
        <v>31809169</v>
      </c>
      <c r="K22" s="21">
        <f>TRA_StockTot!U20</f>
        <v>6794815</v>
      </c>
      <c r="M22" s="2" t="s">
        <v>62</v>
      </c>
    </row>
    <row r="23" spans="1:35" x14ac:dyDescent="0.25">
      <c r="A23" s="69"/>
      <c r="B23" s="71"/>
      <c r="C23" s="70"/>
      <c r="F23" s="73" t="s">
        <v>134</v>
      </c>
      <c r="G23" s="67">
        <f>G22-SUM(G6:G20)</f>
        <v>56951339.173191398</v>
      </c>
      <c r="H23" s="67">
        <f>H22-SUM(H6:H20)</f>
        <v>33969390.638002612</v>
      </c>
      <c r="I23" s="67">
        <f>I22-SUM(I6:I20)</f>
        <v>704027.34898698889</v>
      </c>
      <c r="J23" s="67">
        <f>J22-SUM(J6:J20)</f>
        <v>16018516.620402243</v>
      </c>
      <c r="K23" s="67">
        <f>K22-SUM(K6:K20)</f>
        <v>5410015.9261773564</v>
      </c>
    </row>
    <row r="24" spans="1:35" x14ac:dyDescent="0.25">
      <c r="A24" s="2"/>
    </row>
    <row r="25" spans="1:35" x14ac:dyDescent="0.25">
      <c r="A25" s="2"/>
    </row>
    <row r="26" spans="1:35" x14ac:dyDescent="0.25">
      <c r="A26" s="6" t="s">
        <v>140</v>
      </c>
    </row>
    <row r="27" spans="1:35" x14ac:dyDescent="0.25">
      <c r="A27" s="2" t="str">
        <f>$A4</f>
        <v>in €2019</v>
      </c>
      <c r="C27" s="19">
        <v>2018</v>
      </c>
      <c r="D27" s="19">
        <v>2019</v>
      </c>
      <c r="E27" s="19">
        <v>2020</v>
      </c>
      <c r="F27" s="19">
        <v>2021</v>
      </c>
      <c r="G27" s="19">
        <v>2022</v>
      </c>
      <c r="H27" s="19">
        <v>2023</v>
      </c>
      <c r="I27" s="19">
        <v>2024</v>
      </c>
      <c r="J27" s="19">
        <v>2025</v>
      </c>
      <c r="K27" s="19">
        <v>2026</v>
      </c>
      <c r="L27" s="19">
        <v>2027</v>
      </c>
      <c r="M27" s="19">
        <v>2028</v>
      </c>
      <c r="N27" s="19">
        <v>2029</v>
      </c>
      <c r="O27" s="19">
        <v>2030</v>
      </c>
      <c r="P27" s="19">
        <v>2031</v>
      </c>
      <c r="Q27" s="19">
        <v>2032</v>
      </c>
      <c r="R27" s="19">
        <v>2033</v>
      </c>
      <c r="S27" s="19">
        <v>2034</v>
      </c>
      <c r="T27" s="19">
        <v>2035</v>
      </c>
      <c r="U27" s="19">
        <v>2036</v>
      </c>
      <c r="V27" s="19">
        <v>2037</v>
      </c>
      <c r="W27" s="19">
        <v>2038</v>
      </c>
      <c r="X27" s="19">
        <v>2039</v>
      </c>
      <c r="Y27" s="19">
        <v>2040</v>
      </c>
      <c r="Z27" s="19">
        <v>2041</v>
      </c>
      <c r="AA27" s="19">
        <v>2042</v>
      </c>
      <c r="AB27" s="19">
        <v>2043</v>
      </c>
      <c r="AC27" s="19">
        <v>2044</v>
      </c>
      <c r="AD27" s="19">
        <v>2045</v>
      </c>
      <c r="AE27" s="19">
        <v>2046</v>
      </c>
      <c r="AF27" s="19">
        <v>2047</v>
      </c>
      <c r="AG27" s="19">
        <v>2048</v>
      </c>
      <c r="AH27" s="19">
        <v>2049</v>
      </c>
      <c r="AI27" s="19">
        <v>2050</v>
      </c>
    </row>
    <row r="28" spans="1:35" x14ac:dyDescent="0.25">
      <c r="A28" s="86" t="s">
        <v>39</v>
      </c>
      <c r="B28" s="22" t="str">
        <f>B5</f>
        <v>Cars (LDV)</v>
      </c>
      <c r="C28" s="20">
        <f>(B6*G6+SUMPRODUCT(B8:B13,G8:G13)+B15*700+SUMPRODUCT(B16:B20,G16:G20))/$G22</f>
        <v>3797.3816957488125</v>
      </c>
      <c r="D28" s="20">
        <f>(B6*G6+SUMPRODUCT(B8:B13,G8:G13)+B15*700+SUMPRODUCT(B16:B20,G16:G20))/$G22</f>
        <v>3797.3816957488125</v>
      </c>
      <c r="E28" s="20">
        <f>(B6*G6+SUMPRODUCT(B8:B14,G8:G14)+B15*700+SUMPRODUCT(B16:B17,G16:G17)+B19*G19+B20*G20)/G22</f>
        <v>3444.1967928132067</v>
      </c>
      <c r="F28" s="20">
        <f>(SUMPRODUCT(B8:B12,G8:G12)+B14*G14+SUMPRODUCT(B16:B17,G16:G17)+B20*G20)/G22</f>
        <v>3276.4516323343264</v>
      </c>
      <c r="G28" s="20">
        <f>(SUMPRODUCT(B8:B10,G8:G10)+B14*G14+SUMPRODUCT(B16:B17,G16:G17)+B20*G20)/G22</f>
        <v>2347.6633776614449</v>
      </c>
      <c r="H28" s="20">
        <f>(SUMPRODUCT(B8:B10,G8:G10)+B14*G14+SUMPRODUCT(B16:B17,G16:G17)+B20*G20)/G22</f>
        <v>2347.6633776614449</v>
      </c>
      <c r="I28" s="20">
        <f>(SUMPRODUCT(B8:B10,G8:G10)+B14*G14+SUMPRODUCT(B16:B17,G16:G17))/G22</f>
        <v>1942.8820385171573</v>
      </c>
      <c r="J28" s="20">
        <f>(SUMPRODUCT(B8:B10,G8:G10)+B14*G14+B17*G17)/G22</f>
        <v>1719.4216298274048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</row>
    <row r="29" spans="1:35" x14ac:dyDescent="0.25">
      <c r="A29" s="86"/>
      <c r="B29" s="22" t="str">
        <f>C5</f>
        <v>2-wheelers</v>
      </c>
      <c r="C29" s="20">
        <f>(C6*H6+C7*H7+C9*H9+C13*H13+C15*1000+C16*H16+C20*H20)/$H22</f>
        <v>173.08839773372637</v>
      </c>
      <c r="D29" s="20">
        <f>(C6*H6+C7*H7+C9*H9+C13*H13+C15*1000+C16*H16+C20*H20)/$H22</f>
        <v>173.08839773372637</v>
      </c>
      <c r="E29" s="20">
        <f>(C6*H6+C7*H7+C9*H9+C13*H13+C15*1000+C16*H16+C20*H20)/$H22</f>
        <v>173.08839773372637</v>
      </c>
      <c r="F29" s="20">
        <f>(C7*H7+C9*H9+C16*H16+C20*H20)/$H22</f>
        <v>154.81792061577235</v>
      </c>
      <c r="G29" s="20">
        <f>(C7*H7+C9*H9+C16*H16+C20*H20)/$H22</f>
        <v>154.81792061577235</v>
      </c>
      <c r="H29" s="20">
        <f>(C7*H7+C9*H9+C16*H16+C20*H20)/$H22</f>
        <v>154.81792061577235</v>
      </c>
      <c r="I29" s="20">
        <f>(C7*H7+C9*H9+C16*H16)/$H22</f>
        <v>92.469912043928986</v>
      </c>
      <c r="J29" s="20">
        <f>(C7*H7+C9*H9)/$H22</f>
        <v>88.789030777177331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</row>
    <row r="30" spans="1:35" x14ac:dyDescent="0.25">
      <c r="A30" s="86"/>
      <c r="B30" s="22" t="str">
        <f>D5</f>
        <v>Bus (HDV)</v>
      </c>
      <c r="C30" s="20">
        <f>(D17*I17+D18*I18)/I22</f>
        <v>1138.7430054812812</v>
      </c>
      <c r="D30" s="20">
        <f>(D17*I17+D18*I18)/I22</f>
        <v>1138.7430054812812</v>
      </c>
      <c r="E30" s="20">
        <f>D17*I17/I22</f>
        <v>14.478883791343232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</row>
    <row r="31" spans="1:35" x14ac:dyDescent="0.25">
      <c r="A31" s="76" t="s">
        <v>40</v>
      </c>
      <c r="B31" s="22" t="str">
        <f>E5</f>
        <v>LDV</v>
      </c>
      <c r="C31" s="20">
        <f>(E9*J9+E13*J13+E15*300+E17*J17+E18*J18+E19*J19+E20*J20)/J22</f>
        <v>2463.5202206121949</v>
      </c>
      <c r="D31" s="20">
        <f>(E9*J9+E13*J13+E15*300+E17*J17+E18*J18+E19*J19+E20*J20)/J22</f>
        <v>2463.5202206121949</v>
      </c>
      <c r="E31" s="20">
        <f>(E9*J9+E13*J13+E15*300+E17*J17+E19*J19+E20*J20)/J22</f>
        <v>1876.7694488671821</v>
      </c>
      <c r="F31" s="20">
        <f>(E9*J9+E17*J17+E20*J20)/J22</f>
        <v>1770.581616186008</v>
      </c>
      <c r="G31" s="20">
        <f>(E9*J9+E17*J17+E20*J20)/J22</f>
        <v>1770.581616186008</v>
      </c>
      <c r="H31" s="20">
        <f>(E9*J9+E17*J17+E20*J20)/J22</f>
        <v>1770.581616186008</v>
      </c>
      <c r="I31" s="20">
        <f>(E9*J9+E17*J17)/J22</f>
        <v>652.13277007359329</v>
      </c>
      <c r="J31" s="20">
        <f>(E9*J9+E17*J17)/J22</f>
        <v>652.13277007359329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</row>
    <row r="32" spans="1:35" x14ac:dyDescent="0.25">
      <c r="A32" s="76"/>
      <c r="B32" s="22" t="str">
        <f>F5</f>
        <v>HDV</v>
      </c>
      <c r="C32" s="20">
        <f>(F18*K18+F20*K20)/K22</f>
        <v>2068.5952508660048</v>
      </c>
      <c r="D32" s="20">
        <f>(F18*K18+F20*K20)/K22</f>
        <v>2068.5952508660048</v>
      </c>
      <c r="E32" s="20">
        <f>(F20*K20)/K22</f>
        <v>1043.2067512734861</v>
      </c>
      <c r="F32" s="20">
        <f>(F20*K20)/K22</f>
        <v>1043.2067512734861</v>
      </c>
      <c r="G32" s="20">
        <f>(F20*K20)/K22</f>
        <v>1043.2067512734861</v>
      </c>
      <c r="H32" s="20">
        <f>(F20*K20)/K22</f>
        <v>1043.2067512734861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</row>
    <row r="34" spans="1:35" x14ac:dyDescent="0.25">
      <c r="A34" s="1" t="s">
        <v>145</v>
      </c>
    </row>
    <row r="35" spans="1:35" x14ac:dyDescent="0.25">
      <c r="A35" s="2" t="s">
        <v>148</v>
      </c>
      <c r="C35" s="19">
        <v>2018</v>
      </c>
      <c r="D35" s="19">
        <v>2019</v>
      </c>
      <c r="E35" s="19">
        <v>2020</v>
      </c>
      <c r="F35" s="19">
        <v>2021</v>
      </c>
      <c r="G35" s="19">
        <v>2022</v>
      </c>
      <c r="H35" s="19">
        <v>2023</v>
      </c>
      <c r="I35" s="19">
        <v>2024</v>
      </c>
      <c r="J35" s="19">
        <v>2025</v>
      </c>
      <c r="K35" s="19">
        <v>2026</v>
      </c>
      <c r="L35" s="19">
        <v>2027</v>
      </c>
      <c r="M35" s="19">
        <v>2028</v>
      </c>
      <c r="N35" s="19">
        <v>2029</v>
      </c>
      <c r="O35" s="19">
        <v>2030</v>
      </c>
      <c r="P35" s="19">
        <v>2031</v>
      </c>
      <c r="Q35" s="19">
        <v>2032</v>
      </c>
      <c r="R35" s="19">
        <v>2033</v>
      </c>
      <c r="S35" s="19">
        <v>2034</v>
      </c>
      <c r="T35" s="19">
        <v>2035</v>
      </c>
      <c r="U35" s="19">
        <v>2036</v>
      </c>
      <c r="V35" s="19">
        <v>2037</v>
      </c>
      <c r="W35" s="19">
        <v>2038</v>
      </c>
      <c r="X35" s="19">
        <v>2039</v>
      </c>
      <c r="Y35" s="19">
        <v>2040</v>
      </c>
      <c r="Z35" s="19">
        <v>2041</v>
      </c>
      <c r="AA35" s="19">
        <v>2042</v>
      </c>
      <c r="AB35" s="19">
        <v>2043</v>
      </c>
      <c r="AC35" s="19">
        <v>2044</v>
      </c>
      <c r="AD35" s="19">
        <v>2045</v>
      </c>
      <c r="AE35" s="19">
        <v>2046</v>
      </c>
      <c r="AF35" s="19">
        <v>2047</v>
      </c>
      <c r="AG35" s="19">
        <v>2048</v>
      </c>
      <c r="AH35" s="19">
        <v>2049</v>
      </c>
      <c r="AI35" s="19">
        <v>2050</v>
      </c>
    </row>
    <row r="36" spans="1:35" x14ac:dyDescent="0.25">
      <c r="A36" s="81" t="s">
        <v>39</v>
      </c>
      <c r="B36" s="19" t="s">
        <v>64</v>
      </c>
      <c r="C36" s="20">
        <v>53640.651752171099</v>
      </c>
      <c r="D36" s="20">
        <v>53908.855010931919</v>
      </c>
      <c r="E36" s="20">
        <v>54178.399285986576</v>
      </c>
      <c r="F36" s="20">
        <v>54178.399285986576</v>
      </c>
      <c r="G36" s="20">
        <v>53908.855010931919</v>
      </c>
      <c r="H36" s="20">
        <v>53640.65175217107</v>
      </c>
      <c r="I36" s="20">
        <v>53373.782837981169</v>
      </c>
      <c r="J36" s="20">
        <v>53108.241629832017</v>
      </c>
      <c r="K36" s="20">
        <v>52844.021522220915</v>
      </c>
      <c r="L36" s="20">
        <v>52581.115942508382</v>
      </c>
      <c r="M36" s="20">
        <v>52319.518350754617</v>
      </c>
      <c r="N36" s="20">
        <v>52059.222239556839</v>
      </c>
      <c r="O36" s="20">
        <v>51800.221133887404</v>
      </c>
      <c r="P36" s="20">
        <v>51542.508590932746</v>
      </c>
      <c r="Q36" s="20">
        <v>51286.078199933087</v>
      </c>
      <c r="R36" s="20">
        <v>51030.923582022981</v>
      </c>
      <c r="S36" s="20">
        <v>50777.038390072623</v>
      </c>
      <c r="T36" s="20">
        <v>50524.416308529981</v>
      </c>
      <c r="U36" s="20">
        <v>50273.051053263669</v>
      </c>
      <c r="V36" s="20">
        <v>50022.936371406642</v>
      </c>
      <c r="W36" s="20">
        <v>49774.066041200647</v>
      </c>
      <c r="X36" s="20">
        <v>49526.433871841444</v>
      </c>
      <c r="Y36" s="20">
        <v>49280.033703324822</v>
      </c>
      <c r="Z36" s="20">
        <v>49034.859406293363</v>
      </c>
      <c r="AA36" s="20">
        <v>48790.904881883951</v>
      </c>
      <c r="AB36" s="20">
        <v>48548.164061576077</v>
      </c>
      <c r="AC36" s="20">
        <v>48306.630907040875</v>
      </c>
      <c r="AD36" s="20">
        <v>48066.299409990927</v>
      </c>
      <c r="AE36" s="20">
        <v>47827.163592030774</v>
      </c>
      <c r="AF36" s="20">
        <v>47589.21750450824</v>
      </c>
      <c r="AG36" s="20">
        <v>47352.455228366416</v>
      </c>
      <c r="AH36" s="20">
        <v>47116.870873996442</v>
      </c>
      <c r="AI36" s="20">
        <v>46882.458581090992</v>
      </c>
    </row>
    <row r="37" spans="1:35" x14ac:dyDescent="0.25">
      <c r="A37" s="82"/>
      <c r="B37" s="22" t="s">
        <v>32</v>
      </c>
      <c r="C37" s="20">
        <v>18625.529254198889</v>
      </c>
      <c r="D37" s="20">
        <v>18180.647304663158</v>
      </c>
      <c r="E37" s="20">
        <v>17862.386520336455</v>
      </c>
      <c r="F37" s="20">
        <v>17800.488510553674</v>
      </c>
      <c r="G37" s="20">
        <v>17712.814462665876</v>
      </c>
      <c r="H37" s="20">
        <v>17625.572242178121</v>
      </c>
      <c r="I37" s="20">
        <v>17538.75972217934</v>
      </c>
      <c r="J37" s="20">
        <v>17452.374786234283</v>
      </c>
      <c r="K37" s="20">
        <v>17366.415328331939</v>
      </c>
      <c r="L37" s="20">
        <v>17280.879252834191</v>
      </c>
      <c r="M37" s="20">
        <v>17195.764474424712</v>
      </c>
      <c r="N37" s="20">
        <v>17111.068918058147</v>
      </c>
      <c r="O37" s="20">
        <v>17026.790518909504</v>
      </c>
      <c r="P37" s="20">
        <v>16942.927222323837</v>
      </c>
      <c r="Q37" s="20">
        <v>16859.476983766126</v>
      </c>
      <c r="R37" s="20">
        <v>16776.437768771462</v>
      </c>
      <c r="S37" s="20">
        <v>16693.807552895425</v>
      </c>
      <c r="T37" s="20">
        <v>16611.584321664752</v>
      </c>
      <c r="U37" s="20">
        <v>16529.7660705282</v>
      </c>
      <c r="V37" s="20">
        <v>16448.350804807691</v>
      </c>
      <c r="W37" s="20">
        <v>16367.336539649687</v>
      </c>
      <c r="X37" s="20">
        <v>16286.721299976789</v>
      </c>
      <c r="Y37" s="20">
        <v>16206.503120439593</v>
      </c>
      <c r="Z37" s="20">
        <v>16126.680045368776</v>
      </c>
      <c r="AA37" s="20">
        <v>16047.250128727412</v>
      </c>
      <c r="AB37" s="20">
        <v>15968.211434063534</v>
      </c>
      <c r="AC37" s="20">
        <v>15889.562034462928</v>
      </c>
      <c r="AD37" s="20">
        <v>15811.300012502143</v>
      </c>
      <c r="AE37" s="20">
        <v>15733.423460201762</v>
      </c>
      <c r="AF37" s="20">
        <v>15655.930478979879</v>
      </c>
      <c r="AG37" s="20">
        <v>15578.819179605802</v>
      </c>
      <c r="AH37" s="20">
        <v>15502.087682154017</v>
      </c>
      <c r="AI37" s="20">
        <v>15425.734115958336</v>
      </c>
    </row>
    <row r="38" spans="1:35" x14ac:dyDescent="0.25">
      <c r="A38" s="83"/>
      <c r="B38" s="22" t="s">
        <v>63</v>
      </c>
      <c r="C38" s="20">
        <v>553627.95430009137</v>
      </c>
      <c r="D38" s="20">
        <v>613692.86438700813</v>
      </c>
      <c r="E38" s="20">
        <v>673757.77447392489</v>
      </c>
      <c r="F38" s="20">
        <v>673757.77447392489</v>
      </c>
      <c r="G38" s="20">
        <v>670405.74574519892</v>
      </c>
      <c r="H38" s="20">
        <v>667070.39377631736</v>
      </c>
      <c r="I38" s="20">
        <v>663751.63559832587</v>
      </c>
      <c r="J38" s="20">
        <v>660449.38865505066</v>
      </c>
      <c r="K38" s="20">
        <v>657163.57080104551</v>
      </c>
      <c r="L38" s="20">
        <v>653894.10029954789</v>
      </c>
      <c r="M38" s="20">
        <v>650640.89582044573</v>
      </c>
      <c r="N38" s="20">
        <v>647403.87643825461</v>
      </c>
      <c r="O38" s="20">
        <v>644182.96163010399</v>
      </c>
      <c r="P38" s="20">
        <v>640978.07127373549</v>
      </c>
      <c r="Q38" s="20">
        <v>637789.12564550794</v>
      </c>
      <c r="R38" s="20">
        <v>634616.04541841603</v>
      </c>
      <c r="S38" s="20">
        <v>631458.75166011543</v>
      </c>
      <c r="T38" s="20">
        <v>628317.16583096085</v>
      </c>
      <c r="U38" s="20">
        <v>625191.20978205057</v>
      </c>
      <c r="V38" s="20">
        <v>622080.80575328425</v>
      </c>
      <c r="W38" s="20">
        <v>618985.87637142721</v>
      </c>
      <c r="X38" s="20">
        <v>615906.34464818635</v>
      </c>
      <c r="Y38" s="20">
        <v>612842.13397829491</v>
      </c>
      <c r="Z38" s="20">
        <v>609793.16813760705</v>
      </c>
      <c r="AA38" s="20">
        <v>606759.37128120114</v>
      </c>
      <c r="AB38" s="20">
        <v>603740.66794149368</v>
      </c>
      <c r="AC38" s="20">
        <v>600736.98302636191</v>
      </c>
      <c r="AD38" s="20">
        <v>597748.24181727553</v>
      </c>
      <c r="AE38" s="20">
        <v>594774.3699674384</v>
      </c>
      <c r="AF38" s="20">
        <v>591815.29349993879</v>
      </c>
      <c r="AG38" s="20">
        <v>588870.93880590936</v>
      </c>
      <c r="AH38" s="20">
        <v>585941.23264269601</v>
      </c>
      <c r="AI38" s="20">
        <v>583026.10213203589</v>
      </c>
    </row>
    <row r="39" spans="1:35" x14ac:dyDescent="0.25">
      <c r="A39" s="84" t="s">
        <v>40</v>
      </c>
      <c r="B39" s="22" t="s">
        <v>31</v>
      </c>
      <c r="C39" s="20">
        <v>53640.65175217107</v>
      </c>
      <c r="D39" s="20">
        <v>53908.855010931919</v>
      </c>
      <c r="E39" s="20">
        <v>54178.399285986576</v>
      </c>
      <c r="F39" s="20">
        <v>54178.399285986576</v>
      </c>
      <c r="G39" s="20">
        <v>53908.855010931919</v>
      </c>
      <c r="H39" s="20">
        <v>53640.65175217107</v>
      </c>
      <c r="I39" s="20">
        <v>53373.782837981169</v>
      </c>
      <c r="J39" s="20">
        <v>53108.241629832017</v>
      </c>
      <c r="K39" s="20">
        <v>52844.021522220915</v>
      </c>
      <c r="L39" s="20">
        <v>52581.115942508382</v>
      </c>
      <c r="M39" s="20">
        <v>52319.518350754617</v>
      </c>
      <c r="N39" s="20">
        <v>52059.222239556839</v>
      </c>
      <c r="O39" s="20">
        <v>51800.221133887404</v>
      </c>
      <c r="P39" s="20">
        <v>51542.508590932746</v>
      </c>
      <c r="Q39" s="20">
        <v>51286.078199933087</v>
      </c>
      <c r="R39" s="20">
        <v>51030.923582022981</v>
      </c>
      <c r="S39" s="20">
        <v>50777.038390072623</v>
      </c>
      <c r="T39" s="20">
        <v>50524.416308529981</v>
      </c>
      <c r="U39" s="20">
        <v>50273.051053263669</v>
      </c>
      <c r="V39" s="20">
        <v>50022.936371406642</v>
      </c>
      <c r="W39" s="20">
        <v>49774.066041200647</v>
      </c>
      <c r="X39" s="20">
        <v>49526.433871841444</v>
      </c>
      <c r="Y39" s="20">
        <v>49280.033703324822</v>
      </c>
      <c r="Z39" s="20">
        <v>49034.859406293363</v>
      </c>
      <c r="AA39" s="20">
        <v>48790.904881883951</v>
      </c>
      <c r="AB39" s="20">
        <v>48548.164061576077</v>
      </c>
      <c r="AC39" s="20">
        <v>48306.630907040875</v>
      </c>
      <c r="AD39" s="20">
        <v>48066.299409990927</v>
      </c>
      <c r="AE39" s="20">
        <v>47827.163592030774</v>
      </c>
      <c r="AF39" s="20">
        <v>47589.21750450824</v>
      </c>
      <c r="AG39" s="20">
        <v>47352.455228366416</v>
      </c>
      <c r="AH39" s="20">
        <v>47116.870873996442</v>
      </c>
      <c r="AI39" s="20">
        <v>46882.458581090992</v>
      </c>
    </row>
    <row r="40" spans="1:35" x14ac:dyDescent="0.25">
      <c r="A40" s="85"/>
      <c r="B40" s="22" t="s">
        <v>38</v>
      </c>
      <c r="C40" s="20">
        <v>169698.00559744478</v>
      </c>
      <c r="D40" s="20">
        <v>170546.495625432</v>
      </c>
      <c r="E40" s="20">
        <v>170546.495625432</v>
      </c>
      <c r="F40" s="20">
        <v>171399.22810355911</v>
      </c>
      <c r="G40" s="20">
        <v>170546.49562543197</v>
      </c>
      <c r="H40" s="20">
        <v>169698.00559744478</v>
      </c>
      <c r="I40" s="20">
        <v>168853.73691288038</v>
      </c>
      <c r="J40" s="20">
        <v>168013.66857003025</v>
      </c>
      <c r="K40" s="20">
        <v>167177.77967167192</v>
      </c>
      <c r="L40" s="20">
        <v>166346.04942454919</v>
      </c>
      <c r="M40" s="20">
        <v>165518.45713885495</v>
      </c>
      <c r="N40" s="20">
        <v>164694.98222771636</v>
      </c>
      <c r="O40" s="20">
        <v>163875.60420668297</v>
      </c>
      <c r="P40" s="20">
        <v>163060.30269321689</v>
      </c>
      <c r="Q40" s="20">
        <v>162249.05740618601</v>
      </c>
      <c r="R40" s="20">
        <v>161441.84816535923</v>
      </c>
      <c r="S40" s="20">
        <v>160638.65489090473</v>
      </c>
      <c r="T40" s="20">
        <v>159839.45760289027</v>
      </c>
      <c r="U40" s="20">
        <v>159044.23642078639</v>
      </c>
      <c r="V40" s="20">
        <v>158252.97156297156</v>
      </c>
      <c r="W40" s="20">
        <v>157465.64334624039</v>
      </c>
      <c r="X40" s="20">
        <v>156682.23218531383</v>
      </c>
      <c r="Y40" s="20">
        <v>155902.71859235206</v>
      </c>
      <c r="Z40" s="20">
        <v>155127.08317646975</v>
      </c>
      <c r="AA40" s="20">
        <v>154355.30664325348</v>
      </c>
      <c r="AB40" s="20">
        <v>153587.36979428207</v>
      </c>
      <c r="AC40" s="20">
        <v>152823.25352664886</v>
      </c>
      <c r="AD40" s="20">
        <v>152062.93883248646</v>
      </c>
      <c r="AE40" s="20">
        <v>151306.40679849399</v>
      </c>
      <c r="AF40" s="20">
        <v>150553.63860546669</v>
      </c>
      <c r="AG40" s="20">
        <v>149804.61552782755</v>
      </c>
      <c r="AH40" s="20">
        <v>149059.31893316182</v>
      </c>
      <c r="AI40" s="20">
        <v>148317.73028175303</v>
      </c>
    </row>
    <row r="42" spans="1:35" x14ac:dyDescent="0.25">
      <c r="A42" s="1" t="s">
        <v>145</v>
      </c>
    </row>
    <row r="43" spans="1:35" x14ac:dyDescent="0.25">
      <c r="A43" s="2" t="s">
        <v>54</v>
      </c>
      <c r="C43" s="19">
        <v>2018</v>
      </c>
      <c r="D43" s="19">
        <v>2019</v>
      </c>
      <c r="E43" s="19">
        <v>2020</v>
      </c>
      <c r="F43" s="19">
        <v>2021</v>
      </c>
      <c r="G43" s="19">
        <v>2022</v>
      </c>
      <c r="H43" s="19">
        <v>2023</v>
      </c>
      <c r="I43" s="19">
        <v>2024</v>
      </c>
      <c r="J43" s="19">
        <v>2025</v>
      </c>
      <c r="K43" s="19">
        <v>2026</v>
      </c>
      <c r="L43" s="19">
        <v>2027</v>
      </c>
      <c r="M43" s="19">
        <v>2028</v>
      </c>
      <c r="N43" s="19">
        <v>2029</v>
      </c>
      <c r="O43" s="19">
        <v>2030</v>
      </c>
      <c r="P43" s="19">
        <v>2031</v>
      </c>
      <c r="Q43" s="19">
        <v>2032</v>
      </c>
      <c r="R43" s="19">
        <v>2033</v>
      </c>
      <c r="S43" s="19">
        <v>2034</v>
      </c>
      <c r="T43" s="19">
        <v>2035</v>
      </c>
      <c r="U43" s="19">
        <v>2036</v>
      </c>
      <c r="V43" s="19">
        <v>2037</v>
      </c>
      <c r="W43" s="19">
        <v>2038</v>
      </c>
      <c r="X43" s="19">
        <v>2039</v>
      </c>
      <c r="Y43" s="19">
        <v>2040</v>
      </c>
      <c r="Z43" s="19">
        <v>2041</v>
      </c>
      <c r="AA43" s="19">
        <v>2042</v>
      </c>
      <c r="AB43" s="19">
        <v>2043</v>
      </c>
      <c r="AC43" s="19">
        <v>2044</v>
      </c>
      <c r="AD43" s="19">
        <v>2045</v>
      </c>
      <c r="AE43" s="19">
        <v>2046</v>
      </c>
      <c r="AF43" s="19">
        <v>2047</v>
      </c>
      <c r="AG43" s="19">
        <v>2048</v>
      </c>
      <c r="AH43" s="19">
        <v>2049</v>
      </c>
      <c r="AI43" s="19">
        <v>2050</v>
      </c>
    </row>
    <row r="44" spans="1:35" x14ac:dyDescent="0.25">
      <c r="A44" s="81" t="s">
        <v>146</v>
      </c>
      <c r="B44" s="19" t="s">
        <v>64</v>
      </c>
      <c r="C44" s="20">
        <f>C36*About!$A$30</f>
        <v>45380.064849879891</v>
      </c>
      <c r="D44" s="20">
        <f>D36*About!$A$30</f>
        <v>45606.965174129262</v>
      </c>
      <c r="E44" s="20">
        <f>E36*About!$A$30</f>
        <v>45834.999999999905</v>
      </c>
      <c r="F44" s="20">
        <f>F36*About!$A$30</f>
        <v>45834.999999999905</v>
      </c>
      <c r="G44" s="20">
        <f>G36*About!$A$30</f>
        <v>45606.965174129262</v>
      </c>
      <c r="H44" s="20">
        <f>H36*About!$A$30</f>
        <v>45380.064849879869</v>
      </c>
      <c r="I44" s="20">
        <f>I36*About!$A$30</f>
        <v>45154.293382965043</v>
      </c>
      <c r="J44" s="20">
        <f>J36*About!$A$30</f>
        <v>44929.645157179155</v>
      </c>
      <c r="K44" s="20">
        <f>K36*About!$A$30</f>
        <v>44706.11458425787</v>
      </c>
      <c r="L44" s="20">
        <f>L36*About!$A$30</f>
        <v>44483.696103739181</v>
      </c>
      <c r="M44" s="20">
        <f>M36*About!$A$30</f>
        <v>44262.384182825066</v>
      </c>
      <c r="N44" s="20">
        <f>N36*About!$A$30</f>
        <v>44042.173316243847</v>
      </c>
      <c r="O44" s="20">
        <f>O36*About!$A$30</f>
        <v>43823.058026113285</v>
      </c>
      <c r="P44" s="20">
        <f>P36*About!$A$30</f>
        <v>43605.032861804269</v>
      </c>
      <c r="Q44" s="20">
        <f>Q36*About!$A$30</f>
        <v>43388.092399805246</v>
      </c>
      <c r="R44" s="20">
        <f>R36*About!$A$30</f>
        <v>43172.231243587317</v>
      </c>
      <c r="S44" s="20">
        <f>S36*About!$A$30</f>
        <v>42957.444023469972</v>
      </c>
      <c r="T44" s="20">
        <f>T36*About!$A$30</f>
        <v>42743.725396487542</v>
      </c>
      <c r="U44" s="20">
        <f>U36*About!$A$30</f>
        <v>42531.070046256267</v>
      </c>
      <c r="V44" s="20">
        <f>V36*About!$A$30</f>
        <v>42319.472682842061</v>
      </c>
      <c r="W44" s="20">
        <f>W36*About!$A$30</f>
        <v>42108.928042628926</v>
      </c>
      <c r="X44" s="20">
        <f>X36*About!$A$30</f>
        <v>41899.430888187984</v>
      </c>
      <c r="Y44" s="20">
        <f>Y36*About!$A$30</f>
        <v>41690.976008147249</v>
      </c>
      <c r="Z44" s="20">
        <f>Z36*About!$A$30</f>
        <v>41483.558217061945</v>
      </c>
      <c r="AA44" s="20">
        <f>AA36*About!$A$30</f>
        <v>41277.172355285526</v>
      </c>
      <c r="AB44" s="20">
        <f>AB36*About!$A$30</f>
        <v>41071.813288841324</v>
      </c>
      <c r="AC44" s="20">
        <f>AC36*About!$A$30</f>
        <v>40867.475909294852</v>
      </c>
      <c r="AD44" s="20">
        <f>AD36*About!$A$30</f>
        <v>40664.155133626729</v>
      </c>
      <c r="AE44" s="20">
        <f>AE36*About!$A$30</f>
        <v>40461.845904106194</v>
      </c>
      <c r="AF44" s="20">
        <f>AF36*About!$A$30</f>
        <v>40260.543188165379</v>
      </c>
      <c r="AG44" s="20">
        <f>AG36*About!$A$30</f>
        <v>40060.241978274011</v>
      </c>
      <c r="AH44" s="20">
        <f>AH36*About!$A$30</f>
        <v>39860.937291814946</v>
      </c>
      <c r="AI44" s="20">
        <f>AI36*About!$A$30</f>
        <v>39662.624170960145</v>
      </c>
    </row>
    <row r="45" spans="1:35" x14ac:dyDescent="0.25">
      <c r="A45" s="82"/>
      <c r="B45" s="22" t="s">
        <v>32</v>
      </c>
      <c r="C45" s="20">
        <f>C37*About!$A$30</f>
        <v>15757.223259030781</v>
      </c>
      <c r="D45" s="20">
        <f>D37*About!$A$30</f>
        <v>15380.852520402399</v>
      </c>
      <c r="E45" s="20">
        <f>E37*About!$A$30</f>
        <v>15111.603460964285</v>
      </c>
      <c r="F45" s="20">
        <f>F37*About!$A$30</f>
        <v>15059.237659911032</v>
      </c>
      <c r="G45" s="20">
        <f>G37*About!$A$30</f>
        <v>14985.065295317443</v>
      </c>
      <c r="H45" s="20">
        <f>H37*About!$A$30</f>
        <v>14911.258257295733</v>
      </c>
      <c r="I45" s="20">
        <f>I37*About!$A$30</f>
        <v>14837.814746476221</v>
      </c>
      <c r="J45" s="20">
        <f>J37*About!$A$30</f>
        <v>14764.732972351791</v>
      </c>
      <c r="K45" s="20">
        <f>K37*About!$A$30</f>
        <v>14692.01115323424</v>
      </c>
      <c r="L45" s="20">
        <f>L37*About!$A$30</f>
        <v>14619.647516210853</v>
      </c>
      <c r="M45" s="20">
        <f>M37*About!$A$30</f>
        <v>14547.640297101159</v>
      </c>
      <c r="N45" s="20">
        <f>N37*About!$A$30</f>
        <v>14475.98774041395</v>
      </c>
      <c r="O45" s="20">
        <f>O37*About!$A$30</f>
        <v>14404.688099304449</v>
      </c>
      <c r="P45" s="20">
        <f>P37*About!$A$30</f>
        <v>14333.739635531761</v>
      </c>
      <c r="Q45" s="20">
        <f>Q37*About!$A$30</f>
        <v>14263.140619416459</v>
      </c>
      <c r="R45" s="20">
        <f>R37*About!$A$30</f>
        <v>14192.889329798441</v>
      </c>
      <c r="S45" s="20">
        <f>S37*About!$A$30</f>
        <v>14122.984053994958</v>
      </c>
      <c r="T45" s="20">
        <f>T37*About!$A$30</f>
        <v>14053.423087758869</v>
      </c>
      <c r="U45" s="20">
        <f>U37*About!$A$30</f>
        <v>13984.204735237076</v>
      </c>
      <c r="V45" s="20">
        <f>V37*About!$A$30</f>
        <v>13915.327308929194</v>
      </c>
      <c r="W45" s="20">
        <f>W37*About!$A$30</f>
        <v>13846.789129646411</v>
      </c>
      <c r="X45" s="20">
        <f>X37*About!$A$30</f>
        <v>13778.588526470545</v>
      </c>
      <c r="Y45" s="20">
        <f>Y37*About!$A$30</f>
        <v>13710.723836713303</v>
      </c>
      <c r="Z45" s="20">
        <f>Z37*About!$A$30</f>
        <v>13643.193405875765</v>
      </c>
      <c r="AA45" s="20">
        <f>AA37*About!$A$30</f>
        <v>13575.995587608022</v>
      </c>
      <c r="AB45" s="20">
        <f>AB37*About!$A$30</f>
        <v>13509.128743669062</v>
      </c>
      <c r="AC45" s="20">
        <f>AC37*About!$A$30</f>
        <v>13442.591243886814</v>
      </c>
      <c r="AD45" s="20">
        <f>AD37*About!$A$30</f>
        <v>13376.381466118419</v>
      </c>
      <c r="AE45" s="20">
        <f>AE37*About!$A$30</f>
        <v>13310.497796210675</v>
      </c>
      <c r="AF45" s="20">
        <f>AF37*About!$A$30</f>
        <v>13244.938627960686</v>
      </c>
      <c r="AG45" s="20">
        <f>AG37*About!$A$30</f>
        <v>13179.702363076703</v>
      </c>
      <c r="AH45" s="20">
        <f>AH37*About!$A$30</f>
        <v>13114.787411139165</v>
      </c>
      <c r="AI45" s="20">
        <f>AI37*About!$A$30</f>
        <v>13050.192189561914</v>
      </c>
    </row>
    <row r="46" spans="1:35" x14ac:dyDescent="0.25">
      <c r="A46" s="83"/>
      <c r="B46" s="22" t="s">
        <v>63</v>
      </c>
      <c r="C46" s="20">
        <f>C38*About!$A$30</f>
        <v>468370.00760020799</v>
      </c>
      <c r="D46" s="20">
        <f>D38*About!$A$30</f>
        <v>519185.00380010338</v>
      </c>
      <c r="E46" s="20">
        <f>E38*About!$A$30</f>
        <v>569999.99999999884</v>
      </c>
      <c r="F46" s="20">
        <f>F38*About!$A$30</f>
        <v>569999.99999999884</v>
      </c>
      <c r="G46" s="20">
        <f>G38*About!$A$30</f>
        <v>567164.17910447647</v>
      </c>
      <c r="H46" s="20">
        <f>H38*About!$A$30</f>
        <v>564342.46677062334</v>
      </c>
      <c r="I46" s="20">
        <f>I38*About!$A$30</f>
        <v>561534.79280659056</v>
      </c>
      <c r="J46" s="20">
        <f>J38*About!$A$30</f>
        <v>558741.08736974187</v>
      </c>
      <c r="K46" s="20">
        <f>K38*About!$A$30</f>
        <v>555961.28096491727</v>
      </c>
      <c r="L46" s="20">
        <f>L38*About!$A$30</f>
        <v>553195.30444270396</v>
      </c>
      <c r="M46" s="20">
        <f>M38*About!$A$30</f>
        <v>550443.08899771539</v>
      </c>
      <c r="N46" s="20">
        <f>N38*About!$A$30</f>
        <v>547704.56616688112</v>
      </c>
      <c r="O46" s="20">
        <f>O38*About!$A$30</f>
        <v>544979.66782774229</v>
      </c>
      <c r="P46" s="20">
        <f>P38*About!$A$30</f>
        <v>542268.32619675866</v>
      </c>
      <c r="Q46" s="20">
        <f>Q38*About!$A$30</f>
        <v>539570.4738276205</v>
      </c>
      <c r="R46" s="20">
        <f>R38*About!$A$30</f>
        <v>536886.04360957281</v>
      </c>
      <c r="S46" s="20">
        <f>S38*About!$A$30</f>
        <v>534214.96876574412</v>
      </c>
      <c r="T46" s="20">
        <f>T38*About!$A$30</f>
        <v>531557.18285148684</v>
      </c>
      <c r="U46" s="20">
        <f>U38*About!$A$30</f>
        <v>528912.61975272326</v>
      </c>
      <c r="V46" s="20">
        <f>V38*About!$A$30</f>
        <v>526281.21368430182</v>
      </c>
      <c r="W46" s="20">
        <f>W38*About!$A$30</f>
        <v>523662.89918836008</v>
      </c>
      <c r="X46" s="20">
        <f>X38*About!$A$30</f>
        <v>521057.61113269662</v>
      </c>
      <c r="Y46" s="20">
        <f>Y38*About!$A$30</f>
        <v>518465.2847091509</v>
      </c>
      <c r="Z46" s="20">
        <f>Z38*About!$A$30</f>
        <v>515885.85543199111</v>
      </c>
      <c r="AA46" s="20">
        <f>AA38*About!$A$30</f>
        <v>513319.25913630967</v>
      </c>
      <c r="AB46" s="20">
        <f>AB38*About!$A$30</f>
        <v>510765.4319764275</v>
      </c>
      <c r="AC46" s="20">
        <f>AC38*About!$A$30</f>
        <v>508224.31042430602</v>
      </c>
      <c r="AD46" s="20">
        <f>AD38*About!$A$30</f>
        <v>505695.83126796619</v>
      </c>
      <c r="AE46" s="20">
        <f>AE38*About!$A$30</f>
        <v>503179.93160991668</v>
      </c>
      <c r="AF46" s="20">
        <f>AF38*About!$A$30</f>
        <v>500676.54886558879</v>
      </c>
      <c r="AG46" s="20">
        <f>AG38*About!$A$30</f>
        <v>498185.62076178001</v>
      </c>
      <c r="AH46" s="20">
        <f>AH38*About!$A$30</f>
        <v>495707.08533510455</v>
      </c>
      <c r="AI46" s="20">
        <f>AI38*About!$A$30</f>
        <v>493240.88093045237</v>
      </c>
    </row>
    <row r="47" spans="1:35" x14ac:dyDescent="0.25">
      <c r="A47" s="84" t="s">
        <v>147</v>
      </c>
      <c r="B47" s="22" t="s">
        <v>31</v>
      </c>
      <c r="C47" s="20">
        <f>C39*About!$A$30</f>
        <v>45380.064849879869</v>
      </c>
      <c r="D47" s="20">
        <f>D39*About!$A$30</f>
        <v>45606.965174129262</v>
      </c>
      <c r="E47" s="20">
        <f>E39*About!$A$30</f>
        <v>45834.999999999905</v>
      </c>
      <c r="F47" s="20">
        <f>F39*About!$A$30</f>
        <v>45834.999999999905</v>
      </c>
      <c r="G47" s="20">
        <f>G39*About!$A$30</f>
        <v>45606.965174129262</v>
      </c>
      <c r="H47" s="20">
        <f>H39*About!$A$30</f>
        <v>45380.064849879869</v>
      </c>
      <c r="I47" s="20">
        <f>I39*About!$A$30</f>
        <v>45154.293382965043</v>
      </c>
      <c r="J47" s="20">
        <f>J39*About!$A$30</f>
        <v>44929.645157179155</v>
      </c>
      <c r="K47" s="20">
        <f>K39*About!$A$30</f>
        <v>44706.11458425787</v>
      </c>
      <c r="L47" s="20">
        <f>L39*About!$A$30</f>
        <v>44483.696103739181</v>
      </c>
      <c r="M47" s="20">
        <f>M39*About!$A$30</f>
        <v>44262.384182825066</v>
      </c>
      <c r="N47" s="20">
        <f>N39*About!$A$30</f>
        <v>44042.173316243847</v>
      </c>
      <c r="O47" s="20">
        <f>O39*About!$A$30</f>
        <v>43823.058026113285</v>
      </c>
      <c r="P47" s="20">
        <f>P39*About!$A$30</f>
        <v>43605.032861804269</v>
      </c>
      <c r="Q47" s="20">
        <f>Q39*About!$A$30</f>
        <v>43388.092399805246</v>
      </c>
      <c r="R47" s="20">
        <f>R39*About!$A$30</f>
        <v>43172.231243587317</v>
      </c>
      <c r="S47" s="20">
        <f>S39*About!$A$30</f>
        <v>42957.444023469972</v>
      </c>
      <c r="T47" s="20">
        <f>T39*About!$A$30</f>
        <v>42743.725396487542</v>
      </c>
      <c r="U47" s="20">
        <f>U39*About!$A$30</f>
        <v>42531.070046256267</v>
      </c>
      <c r="V47" s="20">
        <f>V39*About!$A$30</f>
        <v>42319.472682842061</v>
      </c>
      <c r="W47" s="20">
        <f>W39*About!$A$30</f>
        <v>42108.928042628926</v>
      </c>
      <c r="X47" s="20">
        <f>X39*About!$A$30</f>
        <v>41899.430888187984</v>
      </c>
      <c r="Y47" s="20">
        <f>Y39*About!$A$30</f>
        <v>41690.976008147249</v>
      </c>
      <c r="Z47" s="20">
        <f>Z39*About!$A$30</f>
        <v>41483.558217061945</v>
      </c>
      <c r="AA47" s="20">
        <f>AA39*About!$A$30</f>
        <v>41277.172355285526</v>
      </c>
      <c r="AB47" s="20">
        <f>AB39*About!$A$30</f>
        <v>41071.813288841324</v>
      </c>
      <c r="AC47" s="20">
        <f>AC39*About!$A$30</f>
        <v>40867.475909294852</v>
      </c>
      <c r="AD47" s="20">
        <f>AD39*About!$A$30</f>
        <v>40664.155133626729</v>
      </c>
      <c r="AE47" s="20">
        <f>AE39*About!$A$30</f>
        <v>40461.845904106194</v>
      </c>
      <c r="AF47" s="20">
        <f>AF39*About!$A$30</f>
        <v>40260.543188165379</v>
      </c>
      <c r="AG47" s="20">
        <f>AG39*About!$A$30</f>
        <v>40060.241978274011</v>
      </c>
      <c r="AH47" s="20">
        <f>AH39*About!$A$30</f>
        <v>39860.937291814946</v>
      </c>
      <c r="AI47" s="20">
        <f>AI39*About!$A$30</f>
        <v>39662.624170960145</v>
      </c>
    </row>
    <row r="48" spans="1:35" x14ac:dyDescent="0.25">
      <c r="A48" s="85"/>
      <c r="B48" s="22" t="s">
        <v>38</v>
      </c>
      <c r="C48" s="20">
        <f>C40*About!$A$30</f>
        <v>143564.74515796002</v>
      </c>
      <c r="D48" s="20">
        <f>D40*About!$A$30</f>
        <v>144282.5688837498</v>
      </c>
      <c r="E48" s="20">
        <f>E40*About!$A$30</f>
        <v>144282.5688837498</v>
      </c>
      <c r="F48" s="20">
        <f>F40*About!$A$30</f>
        <v>145003.98172816852</v>
      </c>
      <c r="G48" s="20">
        <f>G40*About!$A$30</f>
        <v>144282.56888374977</v>
      </c>
      <c r="H48" s="20">
        <f>H40*About!$A$30</f>
        <v>143564.74515796002</v>
      </c>
      <c r="I48" s="20">
        <f>I40*About!$A$30</f>
        <v>142850.49269448759</v>
      </c>
      <c r="J48" s="20">
        <f>J40*About!$A$30</f>
        <v>142139.7937258583</v>
      </c>
      <c r="K48" s="20">
        <f>K40*About!$A$30</f>
        <v>141432.63057299337</v>
      </c>
      <c r="L48" s="20">
        <f>L40*About!$A$30</f>
        <v>140728.98564476953</v>
      </c>
      <c r="M48" s="20">
        <f>M40*About!$A$30</f>
        <v>140028.84143758164</v>
      </c>
      <c r="N48" s="20">
        <f>N40*About!$A$30</f>
        <v>139332.18053490709</v>
      </c>
      <c r="O48" s="20">
        <f>O40*About!$A$30</f>
        <v>138638.98560687277</v>
      </c>
      <c r="P48" s="20">
        <f>P40*About!$A$30</f>
        <v>137949.23940982364</v>
      </c>
      <c r="Q48" s="20">
        <f>Q40*About!$A$30</f>
        <v>137262.92478589423</v>
      </c>
      <c r="R48" s="20">
        <f>R40*About!$A$30</f>
        <v>136580.02466258133</v>
      </c>
      <c r="S48" s="20">
        <f>S40*About!$A$30</f>
        <v>135900.52205231975</v>
      </c>
      <c r="T48" s="20">
        <f>T40*About!$A$30</f>
        <v>135224.40005205944</v>
      </c>
      <c r="U48" s="20">
        <f>U40*About!$A$30</f>
        <v>134551.64184284525</v>
      </c>
      <c r="V48" s="20">
        <f>V40*About!$A$30</f>
        <v>133882.2306893983</v>
      </c>
      <c r="W48" s="20">
        <f>W40*About!$A$30</f>
        <v>133216.14993969983</v>
      </c>
      <c r="X48" s="20">
        <f>X40*About!$A$30</f>
        <v>132553.38302457693</v>
      </c>
      <c r="Y48" s="20">
        <f>Y40*About!$A$30</f>
        <v>131893.91345729047</v>
      </c>
      <c r="Z48" s="20">
        <f>Z40*About!$A$30</f>
        <v>131237.7248331249</v>
      </c>
      <c r="AA48" s="20">
        <f>AA40*About!$A$30</f>
        <v>130584.80082897999</v>
      </c>
      <c r="AB48" s="20">
        <f>AB40*About!$A$30</f>
        <v>129935.12520296517</v>
      </c>
      <c r="AC48" s="20">
        <f>AC40*About!$A$30</f>
        <v>129288.68179399522</v>
      </c>
      <c r="AD48" s="20">
        <f>AD40*About!$A$30</f>
        <v>128645.4545213883</v>
      </c>
      <c r="AE48" s="20">
        <f>AE40*About!$A$30</f>
        <v>128005.42738446598</v>
      </c>
      <c r="AF48" s="20">
        <f>AF40*About!$A$30</f>
        <v>127368.58446215522</v>
      </c>
      <c r="AG48" s="20">
        <f>AG40*About!$A$30</f>
        <v>126734.90991259227</v>
      </c>
      <c r="AH48" s="20">
        <f>AH40*About!$A$30</f>
        <v>126104.38797272868</v>
      </c>
      <c r="AI48" s="20">
        <f>AI40*About!$A$30</f>
        <v>125477.00295793897</v>
      </c>
    </row>
    <row r="51" spans="1:35" x14ac:dyDescent="0.25">
      <c r="A51" s="1" t="s">
        <v>7</v>
      </c>
      <c r="C51" s="19">
        <v>2018</v>
      </c>
      <c r="D51" s="19">
        <v>2019</v>
      </c>
      <c r="E51" s="19">
        <v>2020</v>
      </c>
      <c r="F51" s="19">
        <v>2021</v>
      </c>
      <c r="G51" s="19">
        <v>2022</v>
      </c>
      <c r="H51" s="19">
        <v>2023</v>
      </c>
      <c r="I51" s="19">
        <v>2024</v>
      </c>
      <c r="J51" s="19">
        <v>2025</v>
      </c>
      <c r="K51" s="19">
        <v>2026</v>
      </c>
      <c r="L51" s="19">
        <v>2027</v>
      </c>
      <c r="M51" s="19">
        <v>2028</v>
      </c>
      <c r="N51" s="19">
        <v>2029</v>
      </c>
      <c r="O51" s="19">
        <v>2030</v>
      </c>
      <c r="P51" s="19">
        <v>2031</v>
      </c>
      <c r="Q51" s="19">
        <v>2032</v>
      </c>
      <c r="R51" s="19">
        <v>2033</v>
      </c>
      <c r="S51" s="19">
        <v>2034</v>
      </c>
      <c r="T51" s="19">
        <v>2035</v>
      </c>
      <c r="U51" s="19">
        <v>2036</v>
      </c>
      <c r="V51" s="19">
        <v>2037</v>
      </c>
      <c r="W51" s="19">
        <v>2038</v>
      </c>
      <c r="X51" s="19">
        <v>2039</v>
      </c>
      <c r="Y51" s="19">
        <v>2040</v>
      </c>
      <c r="Z51" s="19">
        <v>2041</v>
      </c>
      <c r="AA51" s="19">
        <v>2042</v>
      </c>
      <c r="AB51" s="19">
        <v>2043</v>
      </c>
      <c r="AC51" s="19">
        <v>2044</v>
      </c>
      <c r="AD51" s="19">
        <v>2045</v>
      </c>
      <c r="AE51" s="19">
        <v>2046</v>
      </c>
      <c r="AF51" s="19">
        <v>2047</v>
      </c>
      <c r="AG51" s="19">
        <v>2048</v>
      </c>
      <c r="AH51" s="19">
        <v>2049</v>
      </c>
      <c r="AI51" s="19">
        <v>2050</v>
      </c>
    </row>
    <row r="52" spans="1:35" x14ac:dyDescent="0.25">
      <c r="A52" s="86" t="s">
        <v>146</v>
      </c>
      <c r="B52" s="19" t="s">
        <v>64</v>
      </c>
      <c r="C52" s="27">
        <f>C28/C44</f>
        <v>8.3679512321341756E-2</v>
      </c>
      <c r="D52" s="27">
        <f t="shared" ref="D52:AI52" si="0">D28/D44</f>
        <v>8.3263196339643589E-2</v>
      </c>
      <c r="E52" s="27">
        <f t="shared" si="0"/>
        <v>7.5143379356675324E-2</v>
      </c>
      <c r="F52" s="27">
        <f t="shared" si="0"/>
        <v>7.1483618028457138E-2</v>
      </c>
      <c r="G52" s="27">
        <f t="shared" si="0"/>
        <v>5.1475983299874697E-2</v>
      </c>
      <c r="H52" s="27">
        <f t="shared" si="0"/>
        <v>5.1733363216374062E-2</v>
      </c>
      <c r="I52" s="27">
        <f t="shared" si="0"/>
        <v>4.3027625790510789E-2</v>
      </c>
      <c r="J52" s="27">
        <f t="shared" si="0"/>
        <v>3.8269201188041529E-2</v>
      </c>
      <c r="K52" s="27">
        <f t="shared" si="0"/>
        <v>0</v>
      </c>
      <c r="L52" s="27">
        <f t="shared" si="0"/>
        <v>0</v>
      </c>
      <c r="M52" s="27">
        <f t="shared" si="0"/>
        <v>0</v>
      </c>
      <c r="N52" s="27">
        <f t="shared" si="0"/>
        <v>0</v>
      </c>
      <c r="O52" s="27">
        <f t="shared" si="0"/>
        <v>0</v>
      </c>
      <c r="P52" s="27">
        <f t="shared" si="0"/>
        <v>0</v>
      </c>
      <c r="Q52" s="27">
        <f t="shared" si="0"/>
        <v>0</v>
      </c>
      <c r="R52" s="27">
        <f t="shared" si="0"/>
        <v>0</v>
      </c>
      <c r="S52" s="27">
        <f t="shared" si="0"/>
        <v>0</v>
      </c>
      <c r="T52" s="27">
        <f t="shared" si="0"/>
        <v>0</v>
      </c>
      <c r="U52" s="27">
        <f t="shared" si="0"/>
        <v>0</v>
      </c>
      <c r="V52" s="27">
        <f t="shared" si="0"/>
        <v>0</v>
      </c>
      <c r="W52" s="27">
        <f t="shared" si="0"/>
        <v>0</v>
      </c>
      <c r="X52" s="27">
        <f t="shared" si="0"/>
        <v>0</v>
      </c>
      <c r="Y52" s="27">
        <f t="shared" si="0"/>
        <v>0</v>
      </c>
      <c r="Z52" s="27">
        <f t="shared" si="0"/>
        <v>0</v>
      </c>
      <c r="AA52" s="27">
        <f t="shared" si="0"/>
        <v>0</v>
      </c>
      <c r="AB52" s="27">
        <f t="shared" si="0"/>
        <v>0</v>
      </c>
      <c r="AC52" s="27">
        <f t="shared" si="0"/>
        <v>0</v>
      </c>
      <c r="AD52" s="27">
        <f t="shared" si="0"/>
        <v>0</v>
      </c>
      <c r="AE52" s="27">
        <f t="shared" si="0"/>
        <v>0</v>
      </c>
      <c r="AF52" s="27">
        <f t="shared" si="0"/>
        <v>0</v>
      </c>
      <c r="AG52" s="27">
        <f t="shared" si="0"/>
        <v>0</v>
      </c>
      <c r="AH52" s="27">
        <f t="shared" si="0"/>
        <v>0</v>
      </c>
      <c r="AI52" s="27">
        <f t="shared" si="0"/>
        <v>0</v>
      </c>
    </row>
    <row r="53" spans="1:35" x14ac:dyDescent="0.25">
      <c r="A53" s="86"/>
      <c r="B53" s="22" t="s">
        <v>32</v>
      </c>
      <c r="C53" s="27">
        <f t="shared" ref="C53:AI53" si="1">C29/C45</f>
        <v>1.0984701738900978E-2</v>
      </c>
      <c r="D53" s="27">
        <f t="shared" si="1"/>
        <v>1.1253498302784453E-2</v>
      </c>
      <c r="E53" s="27">
        <f t="shared" si="1"/>
        <v>1.1454006067644754E-2</v>
      </c>
      <c r="F53" s="27">
        <f t="shared" si="1"/>
        <v>1.0280594815759551E-2</v>
      </c>
      <c r="G53" s="27">
        <f t="shared" si="1"/>
        <v>1.0331481215777559E-2</v>
      </c>
      <c r="H53" s="27">
        <f t="shared" si="1"/>
        <v>1.03826194908819E-2</v>
      </c>
      <c r="I53" s="27">
        <f t="shared" si="1"/>
        <v>6.2320438436454621E-3</v>
      </c>
      <c r="J53" s="27">
        <f t="shared" si="1"/>
        <v>6.0135886604547667E-3</v>
      </c>
      <c r="K53" s="27">
        <f t="shared" si="1"/>
        <v>0</v>
      </c>
      <c r="L53" s="27">
        <f t="shared" si="1"/>
        <v>0</v>
      </c>
      <c r="M53" s="27">
        <f t="shared" si="1"/>
        <v>0</v>
      </c>
      <c r="N53" s="27">
        <f t="shared" si="1"/>
        <v>0</v>
      </c>
      <c r="O53" s="27">
        <f t="shared" si="1"/>
        <v>0</v>
      </c>
      <c r="P53" s="27">
        <f t="shared" si="1"/>
        <v>0</v>
      </c>
      <c r="Q53" s="27">
        <f t="shared" si="1"/>
        <v>0</v>
      </c>
      <c r="R53" s="27">
        <f t="shared" si="1"/>
        <v>0</v>
      </c>
      <c r="S53" s="27">
        <f t="shared" si="1"/>
        <v>0</v>
      </c>
      <c r="T53" s="27">
        <f t="shared" si="1"/>
        <v>0</v>
      </c>
      <c r="U53" s="27">
        <f t="shared" si="1"/>
        <v>0</v>
      </c>
      <c r="V53" s="27">
        <f t="shared" si="1"/>
        <v>0</v>
      </c>
      <c r="W53" s="27">
        <f t="shared" si="1"/>
        <v>0</v>
      </c>
      <c r="X53" s="27">
        <f t="shared" si="1"/>
        <v>0</v>
      </c>
      <c r="Y53" s="27">
        <f t="shared" si="1"/>
        <v>0</v>
      </c>
      <c r="Z53" s="27">
        <f t="shared" si="1"/>
        <v>0</v>
      </c>
      <c r="AA53" s="27">
        <f t="shared" si="1"/>
        <v>0</v>
      </c>
      <c r="AB53" s="27">
        <f t="shared" si="1"/>
        <v>0</v>
      </c>
      <c r="AC53" s="27">
        <f t="shared" si="1"/>
        <v>0</v>
      </c>
      <c r="AD53" s="27">
        <f t="shared" si="1"/>
        <v>0</v>
      </c>
      <c r="AE53" s="27">
        <f t="shared" si="1"/>
        <v>0</v>
      </c>
      <c r="AF53" s="27">
        <f t="shared" si="1"/>
        <v>0</v>
      </c>
      <c r="AG53" s="27">
        <f t="shared" si="1"/>
        <v>0</v>
      </c>
      <c r="AH53" s="27">
        <f t="shared" si="1"/>
        <v>0</v>
      </c>
      <c r="AI53" s="27">
        <f t="shared" si="1"/>
        <v>0</v>
      </c>
    </row>
    <row r="54" spans="1:35" x14ac:dyDescent="0.25">
      <c r="A54" s="86"/>
      <c r="B54" s="22" t="s">
        <v>63</v>
      </c>
      <c r="C54" s="27">
        <f t="shared" ref="C54:AI54" si="2">C30/C46</f>
        <v>2.4312893374959467E-3</v>
      </c>
      <c r="D54" s="27">
        <f t="shared" si="2"/>
        <v>2.193327998972251E-3</v>
      </c>
      <c r="E54" s="27">
        <f t="shared" si="2"/>
        <v>2.5401550511128531E-5</v>
      </c>
      <c r="F54" s="27">
        <f t="shared" si="2"/>
        <v>0</v>
      </c>
      <c r="G54" s="27">
        <f t="shared" si="2"/>
        <v>0</v>
      </c>
      <c r="H54" s="27">
        <f t="shared" si="2"/>
        <v>0</v>
      </c>
      <c r="I54" s="27">
        <f t="shared" si="2"/>
        <v>0</v>
      </c>
      <c r="J54" s="27">
        <f t="shared" si="2"/>
        <v>0</v>
      </c>
      <c r="K54" s="27">
        <f t="shared" si="2"/>
        <v>0</v>
      </c>
      <c r="L54" s="27">
        <f t="shared" si="2"/>
        <v>0</v>
      </c>
      <c r="M54" s="27">
        <f t="shared" si="2"/>
        <v>0</v>
      </c>
      <c r="N54" s="27">
        <f t="shared" si="2"/>
        <v>0</v>
      </c>
      <c r="O54" s="27">
        <f t="shared" si="2"/>
        <v>0</v>
      </c>
      <c r="P54" s="27">
        <f t="shared" si="2"/>
        <v>0</v>
      </c>
      <c r="Q54" s="27">
        <f t="shared" si="2"/>
        <v>0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>
        <f t="shared" si="2"/>
        <v>0</v>
      </c>
      <c r="V54" s="27">
        <f t="shared" si="2"/>
        <v>0</v>
      </c>
      <c r="W54" s="27">
        <f t="shared" si="2"/>
        <v>0</v>
      </c>
      <c r="X54" s="27">
        <f t="shared" si="2"/>
        <v>0</v>
      </c>
      <c r="Y54" s="27">
        <f t="shared" si="2"/>
        <v>0</v>
      </c>
      <c r="Z54" s="27">
        <f t="shared" si="2"/>
        <v>0</v>
      </c>
      <c r="AA54" s="27">
        <f t="shared" si="2"/>
        <v>0</v>
      </c>
      <c r="AB54" s="27">
        <f t="shared" si="2"/>
        <v>0</v>
      </c>
      <c r="AC54" s="27">
        <f t="shared" si="2"/>
        <v>0</v>
      </c>
      <c r="AD54" s="27">
        <f t="shared" si="2"/>
        <v>0</v>
      </c>
      <c r="AE54" s="27">
        <f t="shared" si="2"/>
        <v>0</v>
      </c>
      <c r="AF54" s="27">
        <f t="shared" si="2"/>
        <v>0</v>
      </c>
      <c r="AG54" s="27">
        <f t="shared" si="2"/>
        <v>0</v>
      </c>
      <c r="AH54" s="27">
        <f t="shared" si="2"/>
        <v>0</v>
      </c>
      <c r="AI54" s="27">
        <f t="shared" si="2"/>
        <v>0</v>
      </c>
    </row>
    <row r="55" spans="1:35" x14ac:dyDescent="0.25">
      <c r="A55" s="76" t="s">
        <v>147</v>
      </c>
      <c r="B55" s="22" t="s">
        <v>31</v>
      </c>
      <c r="C55" s="27">
        <f>C31/C47</f>
        <v>5.4286397094443911E-2</v>
      </c>
      <c r="D55" s="27">
        <f t="shared" ref="D55:AI55" si="3">D31/D47</f>
        <v>5.401631551685962E-2</v>
      </c>
      <c r="E55" s="27">
        <f t="shared" si="3"/>
        <v>4.0946208113170852E-2</v>
      </c>
      <c r="F55" s="27">
        <f t="shared" si="3"/>
        <v>3.8629466917988693E-2</v>
      </c>
      <c r="G55" s="27">
        <f t="shared" si="3"/>
        <v>3.882261425257863E-2</v>
      </c>
      <c r="H55" s="27">
        <f t="shared" si="3"/>
        <v>3.9016727323841517E-2</v>
      </c>
      <c r="I55" s="27">
        <f t="shared" si="3"/>
        <v>1.4442320346875755E-2</v>
      </c>
      <c r="J55" s="27">
        <f t="shared" si="3"/>
        <v>1.451453194861013E-2</v>
      </c>
      <c r="K55" s="27">
        <f t="shared" si="3"/>
        <v>0</v>
      </c>
      <c r="L55" s="27">
        <f t="shared" si="3"/>
        <v>0</v>
      </c>
      <c r="M55" s="27">
        <f t="shared" si="3"/>
        <v>0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 t="shared" si="3"/>
        <v>0</v>
      </c>
      <c r="V55" s="27">
        <f t="shared" si="3"/>
        <v>0</v>
      </c>
      <c r="W55" s="27">
        <f t="shared" si="3"/>
        <v>0</v>
      </c>
      <c r="X55" s="27">
        <f t="shared" si="3"/>
        <v>0</v>
      </c>
      <c r="Y55" s="27">
        <f t="shared" si="3"/>
        <v>0</v>
      </c>
      <c r="Z55" s="27">
        <f t="shared" si="3"/>
        <v>0</v>
      </c>
      <c r="AA55" s="27">
        <f t="shared" si="3"/>
        <v>0</v>
      </c>
      <c r="AB55" s="27">
        <f t="shared" si="3"/>
        <v>0</v>
      </c>
      <c r="AC55" s="27">
        <f t="shared" si="3"/>
        <v>0</v>
      </c>
      <c r="AD55" s="27">
        <f t="shared" si="3"/>
        <v>0</v>
      </c>
      <c r="AE55" s="27">
        <f t="shared" si="3"/>
        <v>0</v>
      </c>
      <c r="AF55" s="27">
        <f t="shared" si="3"/>
        <v>0</v>
      </c>
      <c r="AG55" s="27">
        <f t="shared" si="3"/>
        <v>0</v>
      </c>
      <c r="AH55" s="27">
        <f t="shared" si="3"/>
        <v>0</v>
      </c>
      <c r="AI55" s="27">
        <f t="shared" si="3"/>
        <v>0</v>
      </c>
    </row>
    <row r="56" spans="1:35" x14ac:dyDescent="0.25">
      <c r="A56" s="76"/>
      <c r="B56" s="22" t="s">
        <v>38</v>
      </c>
      <c r="C56" s="27">
        <f t="shared" ref="C56:AI56" si="4">C32/C48</f>
        <v>1.4408796871334888E-2</v>
      </c>
      <c r="D56" s="27">
        <f t="shared" si="4"/>
        <v>1.4337111314761085E-2</v>
      </c>
      <c r="E56" s="27">
        <f t="shared" si="4"/>
        <v>7.2303034201866082E-3</v>
      </c>
      <c r="F56" s="27">
        <f t="shared" si="4"/>
        <v>7.194331761379711E-3</v>
      </c>
      <c r="G56" s="27">
        <f t="shared" si="4"/>
        <v>7.2303034201866099E-3</v>
      </c>
      <c r="H56" s="27">
        <f t="shared" si="4"/>
        <v>7.2664549372875404E-3</v>
      </c>
      <c r="I56" s="27">
        <f t="shared" si="4"/>
        <v>0</v>
      </c>
      <c r="J56" s="27">
        <f t="shared" si="4"/>
        <v>0</v>
      </c>
      <c r="K56" s="27">
        <f t="shared" si="4"/>
        <v>0</v>
      </c>
      <c r="L56" s="27">
        <f t="shared" si="4"/>
        <v>0</v>
      </c>
      <c r="M56" s="27">
        <f t="shared" si="4"/>
        <v>0</v>
      </c>
      <c r="N56" s="27">
        <f t="shared" si="4"/>
        <v>0</v>
      </c>
      <c r="O56" s="27">
        <f t="shared" si="4"/>
        <v>0</v>
      </c>
      <c r="P56" s="27">
        <f t="shared" si="4"/>
        <v>0</v>
      </c>
      <c r="Q56" s="27">
        <f t="shared" si="4"/>
        <v>0</v>
      </c>
      <c r="R56" s="27">
        <f t="shared" si="4"/>
        <v>0</v>
      </c>
      <c r="S56" s="27">
        <f t="shared" si="4"/>
        <v>0</v>
      </c>
      <c r="T56" s="27">
        <f t="shared" si="4"/>
        <v>0</v>
      </c>
      <c r="U56" s="27">
        <f t="shared" si="4"/>
        <v>0</v>
      </c>
      <c r="V56" s="27">
        <f t="shared" si="4"/>
        <v>0</v>
      </c>
      <c r="W56" s="27">
        <f t="shared" si="4"/>
        <v>0</v>
      </c>
      <c r="X56" s="27">
        <f t="shared" si="4"/>
        <v>0</v>
      </c>
      <c r="Y56" s="27">
        <f t="shared" si="4"/>
        <v>0</v>
      </c>
      <c r="Z56" s="27">
        <f t="shared" si="4"/>
        <v>0</v>
      </c>
      <c r="AA56" s="27">
        <f t="shared" si="4"/>
        <v>0</v>
      </c>
      <c r="AB56" s="27">
        <f t="shared" si="4"/>
        <v>0</v>
      </c>
      <c r="AC56" s="27">
        <f t="shared" si="4"/>
        <v>0</v>
      </c>
      <c r="AD56" s="27">
        <f t="shared" si="4"/>
        <v>0</v>
      </c>
      <c r="AE56" s="27">
        <f t="shared" si="4"/>
        <v>0</v>
      </c>
      <c r="AF56" s="27">
        <f t="shared" si="4"/>
        <v>0</v>
      </c>
      <c r="AG56" s="27">
        <f t="shared" si="4"/>
        <v>0</v>
      </c>
      <c r="AH56" s="27">
        <f t="shared" si="4"/>
        <v>0</v>
      </c>
      <c r="AI56" s="27">
        <f t="shared" si="4"/>
        <v>0</v>
      </c>
    </row>
    <row r="58" spans="1:35" x14ac:dyDescent="0.25">
      <c r="B58" s="10"/>
      <c r="C58" s="9"/>
      <c r="D58" s="9"/>
      <c r="E58" s="9"/>
      <c r="F58" s="9"/>
      <c r="G58" s="9"/>
      <c r="H58" s="9"/>
      <c r="I58" s="9"/>
      <c r="J58" s="9"/>
      <c r="K58" s="9"/>
      <c r="L58" s="8"/>
    </row>
  </sheetData>
  <mergeCells count="28">
    <mergeCell ref="E4:F4"/>
    <mergeCell ref="B4:D4"/>
    <mergeCell ref="A31:A32"/>
    <mergeCell ref="A28:A30"/>
    <mergeCell ref="M4:Z5"/>
    <mergeCell ref="M11:Z11"/>
    <mergeCell ref="M12:Z12"/>
    <mergeCell ref="M13:Z13"/>
    <mergeCell ref="M6:Z6"/>
    <mergeCell ref="M7:Z7"/>
    <mergeCell ref="G4:K4"/>
    <mergeCell ref="L4:L5"/>
    <mergeCell ref="A55:A56"/>
    <mergeCell ref="M8:Z8"/>
    <mergeCell ref="M14:Z14"/>
    <mergeCell ref="M15:Z15"/>
    <mergeCell ref="M16:Z16"/>
    <mergeCell ref="M17:Z17"/>
    <mergeCell ref="M18:Z18"/>
    <mergeCell ref="A36:A38"/>
    <mergeCell ref="A39:A40"/>
    <mergeCell ref="M19:Z19"/>
    <mergeCell ref="M9:Z9"/>
    <mergeCell ref="M10:Z10"/>
    <mergeCell ref="M20:Z20"/>
    <mergeCell ref="A52:A54"/>
    <mergeCell ref="A44:A46"/>
    <mergeCell ref="A47:A48"/>
  </mergeCells>
  <hyperlinks>
    <hyperlink ref="AA9" r:id="rId1" xr:uid="{BB1ED612-7768-44B6-8F3D-5C13FA0BF432}"/>
    <hyperlink ref="AA7" r:id="rId2" xr:uid="{40034A43-C3F0-4ACD-B49D-DDBAC5FF4F54}"/>
    <hyperlink ref="AA15" r:id="rId3" xr:uid="{80ED01FD-55E3-4B51-9684-B69741906A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D8" sqref="D8"/>
    </sheetView>
  </sheetViews>
  <sheetFormatPr baseColWidth="10" defaultColWidth="9.140625" defaultRowHeight="15" x14ac:dyDescent="0.25"/>
  <cols>
    <col min="1" max="1" width="15.42578125" customWidth="1"/>
  </cols>
  <sheetData>
    <row r="1" spans="1:36" ht="60" x14ac:dyDescent="0.25">
      <c r="A1" s="12" t="s">
        <v>14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s="74" customFormat="1" x14ac:dyDescent="0.25">
      <c r="A2" s="74" t="s">
        <v>8</v>
      </c>
      <c r="B2" s="75"/>
      <c r="C2" s="75"/>
      <c r="D2" s="75">
        <f>Data!C52</f>
        <v>8.3679512321341756E-2</v>
      </c>
      <c r="E2" s="75">
        <f>Data!D52</f>
        <v>8.3263196339643589E-2</v>
      </c>
      <c r="F2" s="75">
        <f>Data!E52</f>
        <v>7.5143379356675324E-2</v>
      </c>
      <c r="G2" s="75">
        <f>Data!F52</f>
        <v>7.1483618028457138E-2</v>
      </c>
      <c r="H2" s="75">
        <f>Data!G52</f>
        <v>5.1475983299874697E-2</v>
      </c>
      <c r="I2" s="75">
        <f>Data!H52</f>
        <v>5.1733363216374062E-2</v>
      </c>
      <c r="J2" s="75">
        <f>Data!I52</f>
        <v>4.3027625790510789E-2</v>
      </c>
      <c r="K2" s="75">
        <f>Data!J52</f>
        <v>3.8269201188041529E-2</v>
      </c>
      <c r="L2" s="75">
        <f>Data!K52</f>
        <v>0</v>
      </c>
      <c r="M2" s="75">
        <f>Data!L52</f>
        <v>0</v>
      </c>
      <c r="N2" s="75">
        <f>Data!M52</f>
        <v>0</v>
      </c>
      <c r="O2" s="75">
        <f>Data!N52</f>
        <v>0</v>
      </c>
      <c r="P2" s="75">
        <f>Data!O52</f>
        <v>0</v>
      </c>
      <c r="Q2" s="75">
        <f>Data!P52</f>
        <v>0</v>
      </c>
      <c r="R2" s="75">
        <f>Data!Q52</f>
        <v>0</v>
      </c>
      <c r="S2" s="75">
        <f>Data!R52</f>
        <v>0</v>
      </c>
      <c r="T2" s="75">
        <f>Data!S52</f>
        <v>0</v>
      </c>
      <c r="U2" s="75">
        <f>Data!T52</f>
        <v>0</v>
      </c>
      <c r="V2" s="75">
        <f>Data!U52</f>
        <v>0</v>
      </c>
      <c r="W2" s="75">
        <f>Data!V52</f>
        <v>0</v>
      </c>
      <c r="X2" s="75">
        <f>Data!W52</f>
        <v>0</v>
      </c>
      <c r="Y2" s="75">
        <f>Data!X52</f>
        <v>0</v>
      </c>
      <c r="Z2" s="75">
        <f>Data!Y52</f>
        <v>0</v>
      </c>
      <c r="AA2" s="75">
        <f>Data!Z52</f>
        <v>0</v>
      </c>
      <c r="AB2" s="75">
        <f>Data!AA52</f>
        <v>0</v>
      </c>
      <c r="AC2" s="75">
        <f>Data!AB52</f>
        <v>0</v>
      </c>
      <c r="AD2" s="75">
        <f>Data!AC52</f>
        <v>0</v>
      </c>
      <c r="AE2" s="75">
        <f>Data!AD52</f>
        <v>0</v>
      </c>
      <c r="AF2" s="75">
        <f>Data!AE52</f>
        <v>0</v>
      </c>
      <c r="AG2" s="75">
        <f>Data!AF52</f>
        <v>0</v>
      </c>
      <c r="AH2" s="75">
        <f>Data!AG52</f>
        <v>0</v>
      </c>
      <c r="AI2" s="75">
        <f>Data!AH52</f>
        <v>0</v>
      </c>
      <c r="AJ2" s="75">
        <f>Data!AI52</f>
        <v>0</v>
      </c>
    </row>
    <row r="3" spans="1:36" x14ac:dyDescent="0.25">
      <c r="A3" t="s">
        <v>9</v>
      </c>
      <c r="B3">
        <v>0</v>
      </c>
      <c r="C3">
        <v>0</v>
      </c>
      <c r="D3">
        <f>Data!C54</f>
        <v>2.4312893374959467E-3</v>
      </c>
      <c r="E3" s="13">
        <f>Data!D54</f>
        <v>2.193327998972251E-3</v>
      </c>
      <c r="F3" s="13">
        <f>Data!E54</f>
        <v>2.5401550511128531E-5</v>
      </c>
      <c r="G3" s="13">
        <f>Data!F54</f>
        <v>0</v>
      </c>
      <c r="H3" s="13">
        <f>Data!G54</f>
        <v>0</v>
      </c>
      <c r="I3" s="13">
        <f>Data!H54</f>
        <v>0</v>
      </c>
      <c r="J3" s="13">
        <f>Data!I54</f>
        <v>0</v>
      </c>
      <c r="K3" s="13">
        <f>Data!J54</f>
        <v>0</v>
      </c>
      <c r="L3" s="13">
        <f>Data!K54</f>
        <v>0</v>
      </c>
      <c r="M3" s="13">
        <f>Data!L54</f>
        <v>0</v>
      </c>
      <c r="N3" s="13">
        <f>Data!M54</f>
        <v>0</v>
      </c>
      <c r="O3" s="13">
        <f>Data!N54</f>
        <v>0</v>
      </c>
      <c r="P3" s="13">
        <f>Data!O54</f>
        <v>0</v>
      </c>
      <c r="Q3" s="13">
        <f>Data!P54</f>
        <v>0</v>
      </c>
      <c r="R3" s="13">
        <f>Data!Q54</f>
        <v>0</v>
      </c>
      <c r="S3" s="13">
        <f>Data!R54</f>
        <v>0</v>
      </c>
      <c r="T3" s="13">
        <f>Data!S54</f>
        <v>0</v>
      </c>
      <c r="U3" s="13">
        <f>Data!T54</f>
        <v>0</v>
      </c>
      <c r="V3" s="13">
        <f>Data!U54</f>
        <v>0</v>
      </c>
      <c r="W3" s="13">
        <f>Data!V54</f>
        <v>0</v>
      </c>
      <c r="X3" s="13">
        <f>Data!W54</f>
        <v>0</v>
      </c>
      <c r="Y3" s="13">
        <f>Data!X54</f>
        <v>0</v>
      </c>
      <c r="Z3" s="13">
        <f>Data!Y54</f>
        <v>0</v>
      </c>
      <c r="AA3" s="13">
        <f>Data!Z54</f>
        <v>0</v>
      </c>
      <c r="AB3" s="13">
        <f>Data!AA54</f>
        <v>0</v>
      </c>
      <c r="AC3" s="13">
        <f>Data!AB54</f>
        <v>0</v>
      </c>
      <c r="AD3" s="13">
        <f>Data!AC54</f>
        <v>0</v>
      </c>
      <c r="AE3" s="13">
        <f>Data!AD54</f>
        <v>0</v>
      </c>
      <c r="AF3" s="13">
        <f>Data!AE54</f>
        <v>0</v>
      </c>
      <c r="AG3" s="13">
        <f>Data!AF54</f>
        <v>0</v>
      </c>
      <c r="AH3" s="13">
        <f>Data!AG54</f>
        <v>0</v>
      </c>
      <c r="AI3" s="13">
        <f>Data!AH54</f>
        <v>0</v>
      </c>
      <c r="AJ3" s="13">
        <f>Data!AI54</f>
        <v>0</v>
      </c>
    </row>
    <row r="4" spans="1:36" x14ac:dyDescent="0.25">
      <c r="A4" t="s">
        <v>10</v>
      </c>
      <c r="B4">
        <v>0</v>
      </c>
      <c r="C4">
        <v>0</v>
      </c>
      <c r="D4">
        <v>0</v>
      </c>
      <c r="E4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</row>
    <row r="5" spans="1:36" x14ac:dyDescent="0.25">
      <c r="A5" t="s">
        <v>11</v>
      </c>
      <c r="B5">
        <v>0</v>
      </c>
      <c r="C5">
        <v>0</v>
      </c>
      <c r="D5">
        <v>0</v>
      </c>
      <c r="E5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</row>
    <row r="6" spans="1:36" x14ac:dyDescent="0.25">
      <c r="A6" t="s">
        <v>12</v>
      </c>
      <c r="B6">
        <v>0</v>
      </c>
      <c r="C6">
        <v>0</v>
      </c>
      <c r="D6">
        <v>0</v>
      </c>
      <c r="E6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36" x14ac:dyDescent="0.25">
      <c r="A7" t="s">
        <v>13</v>
      </c>
      <c r="B7">
        <v>0</v>
      </c>
      <c r="C7">
        <v>0</v>
      </c>
      <c r="D7">
        <f>Data!C53</f>
        <v>1.0984701738900978E-2</v>
      </c>
      <c r="E7">
        <f>Data!D53</f>
        <v>1.1253498302784453E-2</v>
      </c>
      <c r="F7" s="13">
        <f>Data!E53</f>
        <v>1.1454006067644754E-2</v>
      </c>
      <c r="G7" s="13">
        <f>Data!F53</f>
        <v>1.0280594815759551E-2</v>
      </c>
      <c r="H7" s="13">
        <f>Data!G53</f>
        <v>1.0331481215777559E-2</v>
      </c>
      <c r="I7" s="13">
        <f>Data!H53</f>
        <v>1.03826194908819E-2</v>
      </c>
      <c r="J7" s="13">
        <f>Data!I53</f>
        <v>6.2320438436454621E-3</v>
      </c>
      <c r="K7" s="13">
        <f>Data!J53</f>
        <v>6.0135886604547667E-3</v>
      </c>
      <c r="L7" s="13">
        <f>Data!K53</f>
        <v>0</v>
      </c>
      <c r="M7" s="13">
        <f>Data!L53</f>
        <v>0</v>
      </c>
      <c r="N7" s="13">
        <f>Data!M53</f>
        <v>0</v>
      </c>
      <c r="O7" s="13">
        <f>Data!N53</f>
        <v>0</v>
      </c>
      <c r="P7" s="13">
        <f>Data!O53</f>
        <v>0</v>
      </c>
      <c r="Q7" s="13">
        <f>Data!P53</f>
        <v>0</v>
      </c>
      <c r="R7" s="13">
        <f>Data!Q53</f>
        <v>0</v>
      </c>
      <c r="S7" s="13">
        <f>Data!R53</f>
        <v>0</v>
      </c>
      <c r="T7" s="13">
        <f>Data!S53</f>
        <v>0</v>
      </c>
      <c r="U7" s="13">
        <f>Data!T53</f>
        <v>0</v>
      </c>
      <c r="V7" s="13">
        <f>Data!U53</f>
        <v>0</v>
      </c>
      <c r="W7" s="13">
        <f>Data!V53</f>
        <v>0</v>
      </c>
      <c r="X7" s="13">
        <f>Data!W53</f>
        <v>0</v>
      </c>
      <c r="Y7" s="13">
        <f>Data!X53</f>
        <v>0</v>
      </c>
      <c r="Z7" s="13">
        <f>Data!Y53</f>
        <v>0</v>
      </c>
      <c r="AA7" s="13">
        <f>Data!Z53</f>
        <v>0</v>
      </c>
      <c r="AB7" s="13">
        <f>Data!AA53</f>
        <v>0</v>
      </c>
      <c r="AC7" s="13">
        <f>Data!AB53</f>
        <v>0</v>
      </c>
      <c r="AD7" s="13">
        <f>Data!AC53</f>
        <v>0</v>
      </c>
      <c r="AE7" s="13">
        <f>Data!AD53</f>
        <v>0</v>
      </c>
      <c r="AF7" s="13">
        <f>Data!AE53</f>
        <v>0</v>
      </c>
      <c r="AG7" s="13">
        <f>Data!AF53</f>
        <v>0</v>
      </c>
      <c r="AH7" s="13">
        <f>Data!AG53</f>
        <v>0</v>
      </c>
      <c r="AI7" s="13">
        <f>Data!AH53</f>
        <v>0</v>
      </c>
      <c r="AJ7" s="13">
        <f>Data!AI53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16.85546875" customWidth="1"/>
  </cols>
  <sheetData>
    <row r="1" spans="1:36" ht="60" x14ac:dyDescent="0.25">
      <c r="A1" s="12" t="s">
        <v>14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8</v>
      </c>
      <c r="B2">
        <v>0</v>
      </c>
      <c r="C2">
        <v>0</v>
      </c>
      <c r="D2" s="13">
        <f>Data!C55</f>
        <v>5.4286397094443911E-2</v>
      </c>
      <c r="E2">
        <f>Data!D55</f>
        <v>5.401631551685962E-2</v>
      </c>
      <c r="F2" s="13">
        <f>Data!E55</f>
        <v>4.0946208113170852E-2</v>
      </c>
      <c r="G2" s="13">
        <f>Data!F55</f>
        <v>3.8629466917988693E-2</v>
      </c>
      <c r="H2" s="13">
        <f>Data!G55</f>
        <v>3.882261425257863E-2</v>
      </c>
      <c r="I2" s="13">
        <f>Data!H55</f>
        <v>3.9016727323841517E-2</v>
      </c>
      <c r="J2" s="13">
        <f>Data!I55</f>
        <v>1.4442320346875755E-2</v>
      </c>
      <c r="K2" s="13">
        <f>Data!J55</f>
        <v>1.451453194861013E-2</v>
      </c>
      <c r="L2" s="13">
        <f>Data!K55</f>
        <v>0</v>
      </c>
      <c r="M2" s="13">
        <f>Data!L55</f>
        <v>0</v>
      </c>
      <c r="N2" s="13">
        <f>Data!M55</f>
        <v>0</v>
      </c>
      <c r="O2" s="13">
        <f>Data!N55</f>
        <v>0</v>
      </c>
      <c r="P2" s="13">
        <f>Data!O55</f>
        <v>0</v>
      </c>
      <c r="Q2" s="13">
        <f>Data!P55</f>
        <v>0</v>
      </c>
      <c r="R2" s="13">
        <f>Data!Q55</f>
        <v>0</v>
      </c>
      <c r="S2" s="13">
        <f>Data!R55</f>
        <v>0</v>
      </c>
      <c r="T2" s="13">
        <f>Data!S55</f>
        <v>0</v>
      </c>
      <c r="U2" s="13">
        <f>Data!T55</f>
        <v>0</v>
      </c>
      <c r="V2" s="13">
        <f>Data!U55</f>
        <v>0</v>
      </c>
      <c r="W2" s="13">
        <f>Data!V55</f>
        <v>0</v>
      </c>
      <c r="X2" s="13">
        <f>Data!W55</f>
        <v>0</v>
      </c>
      <c r="Y2" s="13">
        <f>Data!X55</f>
        <v>0</v>
      </c>
      <c r="Z2" s="13">
        <f>Data!Y55</f>
        <v>0</v>
      </c>
      <c r="AA2" s="13">
        <f>Data!Z55</f>
        <v>0</v>
      </c>
      <c r="AB2" s="13">
        <f>Data!AA55</f>
        <v>0</v>
      </c>
      <c r="AC2" s="13">
        <f>Data!AB55</f>
        <v>0</v>
      </c>
      <c r="AD2" s="13">
        <f>Data!AC55</f>
        <v>0</v>
      </c>
      <c r="AE2" s="13">
        <f>Data!AD55</f>
        <v>0</v>
      </c>
      <c r="AF2" s="13">
        <f>Data!AE55</f>
        <v>0</v>
      </c>
      <c r="AG2" s="13">
        <f>Data!AF55</f>
        <v>0</v>
      </c>
      <c r="AH2" s="13">
        <f>Data!AG55</f>
        <v>0</v>
      </c>
      <c r="AI2" s="13">
        <f>Data!AH55</f>
        <v>0</v>
      </c>
      <c r="AJ2" s="13">
        <f>Data!AI55</f>
        <v>0</v>
      </c>
    </row>
    <row r="3" spans="1:36" x14ac:dyDescent="0.25">
      <c r="A3" t="s">
        <v>9</v>
      </c>
      <c r="B3">
        <v>0</v>
      </c>
      <c r="C3">
        <v>0</v>
      </c>
      <c r="D3" s="13">
        <f>Data!C56</f>
        <v>1.4408796871334888E-2</v>
      </c>
      <c r="E3">
        <f>Data!D56</f>
        <v>1.4337111314761085E-2</v>
      </c>
      <c r="F3" s="13">
        <f>Data!E56</f>
        <v>7.2303034201866082E-3</v>
      </c>
      <c r="G3" s="13">
        <f>Data!F56</f>
        <v>7.194331761379711E-3</v>
      </c>
      <c r="H3" s="13">
        <f>Data!G56</f>
        <v>7.2303034201866099E-3</v>
      </c>
      <c r="I3" s="13">
        <f>Data!H56</f>
        <v>7.2664549372875404E-3</v>
      </c>
      <c r="J3" s="13">
        <f>Data!I56</f>
        <v>0</v>
      </c>
      <c r="K3" s="13">
        <f>Data!J56</f>
        <v>0</v>
      </c>
      <c r="L3" s="13">
        <f>Data!K56</f>
        <v>0</v>
      </c>
      <c r="M3" s="13">
        <f>Data!L56</f>
        <v>0</v>
      </c>
      <c r="N3" s="13">
        <f>Data!M56</f>
        <v>0</v>
      </c>
      <c r="O3" s="13">
        <f>Data!N56</f>
        <v>0</v>
      </c>
      <c r="P3" s="13">
        <f>Data!O56</f>
        <v>0</v>
      </c>
      <c r="Q3" s="13">
        <f>Data!P56</f>
        <v>0</v>
      </c>
      <c r="R3" s="13">
        <f>Data!Q56</f>
        <v>0</v>
      </c>
      <c r="S3" s="13">
        <f>Data!R56</f>
        <v>0</v>
      </c>
      <c r="T3" s="13">
        <f>Data!S56</f>
        <v>0</v>
      </c>
      <c r="U3" s="13">
        <f>Data!T56</f>
        <v>0</v>
      </c>
      <c r="V3" s="13">
        <f>Data!U56</f>
        <v>0</v>
      </c>
      <c r="W3" s="13">
        <f>Data!V56</f>
        <v>0</v>
      </c>
      <c r="X3" s="13">
        <f>Data!W56</f>
        <v>0</v>
      </c>
      <c r="Y3" s="13">
        <f>Data!X56</f>
        <v>0</v>
      </c>
      <c r="Z3" s="13">
        <f>Data!Y56</f>
        <v>0</v>
      </c>
      <c r="AA3" s="13">
        <f>Data!Z56</f>
        <v>0</v>
      </c>
      <c r="AB3" s="13">
        <f>Data!AA56</f>
        <v>0</v>
      </c>
      <c r="AC3" s="13">
        <f>Data!AB56</f>
        <v>0</v>
      </c>
      <c r="AD3" s="13">
        <f>Data!AC56</f>
        <v>0</v>
      </c>
      <c r="AE3" s="13">
        <f>Data!AD56</f>
        <v>0</v>
      </c>
      <c r="AF3" s="13">
        <f>Data!AE56</f>
        <v>0</v>
      </c>
      <c r="AG3" s="13">
        <f>Data!AF56</f>
        <v>0</v>
      </c>
      <c r="AH3" s="13">
        <f>Data!AG56</f>
        <v>0</v>
      </c>
      <c r="AI3" s="13">
        <f>Data!AH56</f>
        <v>0</v>
      </c>
      <c r="AJ3" s="13">
        <f>Data!AI56</f>
        <v>0</v>
      </c>
    </row>
    <row r="4" spans="1:36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About</vt:lpstr>
      <vt:lpstr>TRA_StockTot</vt:lpstr>
      <vt:lpstr>Data</vt:lpstr>
      <vt:lpstr>BESP-passengers</vt:lpstr>
      <vt:lpstr>BESP-freight</vt:lpstr>
      <vt:lpstr>TRA_StockTot!Drucktitel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Murielle Gagnebin</cp:lastModifiedBy>
  <dcterms:created xsi:type="dcterms:W3CDTF">2017-06-20T00:56:40Z</dcterms:created>
  <dcterms:modified xsi:type="dcterms:W3CDTF">2020-06-03T14:31:34Z</dcterms:modified>
</cp:coreProperties>
</file>