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AADTbVT\"/>
    </mc:Choice>
  </mc:AlternateContent>
  <xr:revisionPtr revIDLastSave="0" documentId="13_ncr:1_{28740DAA-2E19-4511-848F-B1B11AFFAC88}" xr6:coauthVersionLast="47" xr6:coauthVersionMax="47" xr10:uidLastSave="{00000000-0000-0000-0000-000000000000}"/>
  <bookViews>
    <workbookView xWindow="44385" yWindow="2460" windowWidth="21600" windowHeight="12645" firstSheet="10" activeTab="13" xr2:uid="{BB1BC0E8-D7BE-4817-AFF2-63D73B602A09}"/>
  </bookViews>
  <sheets>
    <sheet name="About" sheetId="1" r:id="rId1"/>
    <sheet name="JRC Database" sheetId="8" r:id="rId2"/>
    <sheet name="Raw data JRC Other" sheetId="18" r:id="rId3"/>
    <sheet name="Eurostat_rail_pa_typepas" sheetId="19" r:id="rId4"/>
    <sheet name="Eurostat_avia_ttpa" sheetId="17" r:id="rId5"/>
    <sheet name="Stock aircraft" sheetId="10" r:id="rId6"/>
    <sheet name="Stock ships" sheetId="11" r:id="rId7"/>
    <sheet name="Ships Activity" sheetId="9" r:id="rId8"/>
    <sheet name="Passenger_km" sheetId="2" r:id="rId9"/>
    <sheet name="Freight_km" sheetId="3" r:id="rId10"/>
    <sheet name="SYAADTbVT-passengers" sheetId="15" r:id="rId11"/>
    <sheet name="SYAADTbVT-freight" sheetId="16" r:id="rId12"/>
    <sheet name="BAADTbVT-passengers" sheetId="13" r:id="rId13"/>
    <sheet name="BAADTbVT-freight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B3" i="13"/>
  <c r="B2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B5" i="13"/>
  <c r="B6" i="13"/>
  <c r="B7" i="13"/>
  <c r="B4" i="13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B5" i="14"/>
  <c r="B6" i="14"/>
  <c r="B7" i="14"/>
  <c r="B4" i="14"/>
  <c r="AF2" i="14"/>
  <c r="AF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B3" i="14"/>
  <c r="B2" i="14"/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B31" i="2"/>
  <c r="F30" i="2" l="1"/>
  <c r="G30" i="2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E30" i="2"/>
  <c r="D30" i="2"/>
  <c r="C30" i="2"/>
  <c r="B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26" i="2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1" i="2"/>
  <c r="F19" i="2"/>
  <c r="G19" i="2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E19" i="2"/>
  <c r="B19" i="2"/>
  <c r="D19" i="2"/>
  <c r="C19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6" i="2"/>
  <c r="D16" i="2"/>
  <c r="E16" i="2"/>
  <c r="F16" i="2"/>
  <c r="B16" i="2"/>
  <c r="M18" i="2"/>
  <c r="N18" i="2"/>
  <c r="P18" i="2"/>
  <c r="Q18" i="2"/>
  <c r="R18" i="2"/>
  <c r="S18" i="2"/>
  <c r="T18" i="2"/>
  <c r="U18" i="2"/>
  <c r="V18" i="2"/>
  <c r="W18" i="2"/>
  <c r="C18" i="2"/>
  <c r="B20" i="2"/>
  <c r="C17" i="2"/>
  <c r="D17" i="2"/>
  <c r="D18" i="2" s="1"/>
  <c r="E17" i="2"/>
  <c r="E18" i="2" s="1"/>
  <c r="F17" i="2"/>
  <c r="F18" i="2" s="1"/>
  <c r="G17" i="2"/>
  <c r="G18" i="2" s="1"/>
  <c r="H17" i="2"/>
  <c r="H18" i="2" s="1"/>
  <c r="I17" i="2"/>
  <c r="I18" i="2" s="1"/>
  <c r="J17" i="2"/>
  <c r="J18" i="2" s="1"/>
  <c r="K17" i="2"/>
  <c r="K18" i="2" s="1"/>
  <c r="L17" i="2"/>
  <c r="M17" i="2"/>
  <c r="N17" i="2"/>
  <c r="O17" i="2"/>
  <c r="O18" i="2" s="1"/>
  <c r="P17" i="2"/>
  <c r="Q17" i="2"/>
  <c r="R17" i="2"/>
  <c r="S17" i="2"/>
  <c r="T17" i="2"/>
  <c r="U17" i="2"/>
  <c r="V17" i="2"/>
  <c r="W17" i="2"/>
  <c r="X17" i="2"/>
  <c r="X18" i="2" s="1"/>
  <c r="Y17" i="2"/>
  <c r="Y18" i="2" s="1"/>
  <c r="Z17" i="2"/>
  <c r="Z18" i="2" s="1"/>
  <c r="AA17" i="2"/>
  <c r="AA18" i="2" s="1"/>
  <c r="AB17" i="2"/>
  <c r="AB18" i="2" s="1"/>
  <c r="AC17" i="2"/>
  <c r="AC18" i="2" s="1"/>
  <c r="AD17" i="2"/>
  <c r="AD18" i="2" s="1"/>
  <c r="AE17" i="2"/>
  <c r="AF18" i="2" s="1"/>
  <c r="AF17" i="2"/>
  <c r="B17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L18" i="2" l="1"/>
  <c r="AE18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6" i="3"/>
  <c r="B2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D20" i="2"/>
  <c r="E20" i="2"/>
  <c r="F20" i="2"/>
  <c r="G20" i="2"/>
  <c r="H20" i="2"/>
  <c r="I20" i="2"/>
  <c r="J20" i="2"/>
  <c r="K20" i="2"/>
  <c r="C20" i="2"/>
  <c r="B6" i="15" l="1"/>
  <c r="B7" i="16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Y32" i="3" l="1"/>
  <c r="Y4" i="3" s="1"/>
  <c r="X32" i="3"/>
  <c r="X4" i="3" s="1"/>
  <c r="M32" i="3"/>
  <c r="M4" i="3" s="1"/>
  <c r="L32" i="3"/>
  <c r="L4" i="3" s="1"/>
  <c r="W34" i="3"/>
  <c r="K34" i="3"/>
  <c r="AF33" i="3"/>
  <c r="AF6" i="3" s="1"/>
  <c r="AA33" i="3"/>
  <c r="AA6" i="3" s="1"/>
  <c r="X33" i="3"/>
  <c r="X6" i="3" s="1"/>
  <c r="U33" i="3"/>
  <c r="U6" i="3" s="1"/>
  <c r="T33" i="3"/>
  <c r="T6" i="3" s="1"/>
  <c r="L33" i="3"/>
  <c r="L6" i="3" s="1"/>
  <c r="I33" i="3"/>
  <c r="I6" i="3" s="1"/>
  <c r="H33" i="3"/>
  <c r="H6" i="3" s="1"/>
  <c r="AB32" i="3"/>
  <c r="AB4" i="3" s="1"/>
  <c r="P32" i="3"/>
  <c r="P4" i="3" s="1"/>
  <c r="D32" i="3"/>
  <c r="D4" i="3" s="1"/>
  <c r="AD34" i="3"/>
  <c r="R34" i="3"/>
  <c r="F34" i="3"/>
  <c r="AA32" i="3"/>
  <c r="AA4" i="3" s="1"/>
  <c r="O32" i="3"/>
  <c r="O4" i="3" s="1"/>
  <c r="C32" i="3"/>
  <c r="C4" i="3" s="1"/>
  <c r="B4" i="16" s="1"/>
  <c r="AC34" i="3"/>
  <c r="Q34" i="3"/>
  <c r="E34" i="3"/>
  <c r="W33" i="3"/>
  <c r="W6" i="3" s="1"/>
  <c r="K33" i="3"/>
  <c r="Z32" i="3"/>
  <c r="Z4" i="3" s="1"/>
  <c r="N32" i="3"/>
  <c r="N4" i="3" s="1"/>
  <c r="AB34" i="3"/>
  <c r="P34" i="3"/>
  <c r="V33" i="3"/>
  <c r="V6" i="3" s="1"/>
  <c r="J33" i="3"/>
  <c r="J6" i="3" s="1"/>
  <c r="AC33" i="3"/>
  <c r="AC6" i="3" s="1"/>
  <c r="Q33" i="3"/>
  <c r="Q6" i="3" s="1"/>
  <c r="E33" i="3"/>
  <c r="E6" i="3" s="1"/>
  <c r="B33" i="3"/>
  <c r="B6" i="3" s="1"/>
  <c r="AB33" i="3"/>
  <c r="AB6" i="3" s="1"/>
  <c r="P33" i="3"/>
  <c r="P6" i="3" s="1"/>
  <c r="D33" i="3"/>
  <c r="D6" i="3" s="1"/>
  <c r="O33" i="3"/>
  <c r="O6" i="3" s="1"/>
  <c r="C33" i="3"/>
  <c r="C6" i="3" s="1"/>
  <c r="D34" i="3"/>
  <c r="AA34" i="3"/>
  <c r="O34" i="3"/>
  <c r="C34" i="3"/>
  <c r="Z34" i="3"/>
  <c r="N34" i="3"/>
  <c r="W32" i="3"/>
  <c r="W4" i="3" s="1"/>
  <c r="K32" i="3"/>
  <c r="K4" i="3" s="1"/>
  <c r="Y34" i="3"/>
  <c r="M34" i="3"/>
  <c r="AE33" i="3"/>
  <c r="AE6" i="3" s="1"/>
  <c r="S33" i="3"/>
  <c r="S6" i="3" s="1"/>
  <c r="G33" i="3"/>
  <c r="G6" i="3" s="1"/>
  <c r="V32" i="3"/>
  <c r="V4" i="3" s="1"/>
  <c r="J32" i="3"/>
  <c r="J4" i="3" s="1"/>
  <c r="X34" i="3"/>
  <c r="L34" i="3"/>
  <c r="AD33" i="3"/>
  <c r="AD6" i="3" s="1"/>
  <c r="R33" i="3"/>
  <c r="R6" i="3" s="1"/>
  <c r="F33" i="3"/>
  <c r="F6" i="3" s="1"/>
  <c r="E35" i="3"/>
  <c r="B32" i="3"/>
  <c r="B4" i="3" s="1"/>
  <c r="T32" i="3"/>
  <c r="T4" i="3" s="1"/>
  <c r="V34" i="3"/>
  <c r="U32" i="3"/>
  <c r="U4" i="3" s="1"/>
  <c r="I32" i="3"/>
  <c r="I4" i="3" s="1"/>
  <c r="AF32" i="3"/>
  <c r="AF4" i="3" s="1"/>
  <c r="H32" i="3"/>
  <c r="H4" i="3" s="1"/>
  <c r="J34" i="3"/>
  <c r="AE32" i="3"/>
  <c r="AE4" i="3" s="1"/>
  <c r="S32" i="3"/>
  <c r="S4" i="3" s="1"/>
  <c r="G32" i="3"/>
  <c r="G4" i="3" s="1"/>
  <c r="B34" i="3"/>
  <c r="B35" i="3" s="1"/>
  <c r="U34" i="3"/>
  <c r="I34" i="3"/>
  <c r="AD32" i="3"/>
  <c r="AD4" i="3" s="1"/>
  <c r="R32" i="3"/>
  <c r="R4" i="3" s="1"/>
  <c r="F32" i="3"/>
  <c r="F4" i="3" s="1"/>
  <c r="AF34" i="3"/>
  <c r="T34" i="3"/>
  <c r="H34" i="3"/>
  <c r="H35" i="3" s="1"/>
  <c r="Z33" i="3"/>
  <c r="Z6" i="3" s="1"/>
  <c r="N33" i="3"/>
  <c r="N6" i="3" s="1"/>
  <c r="AC32" i="3"/>
  <c r="AC4" i="3" s="1"/>
  <c r="Q32" i="3"/>
  <c r="Q4" i="3" s="1"/>
  <c r="E32" i="3"/>
  <c r="E4" i="3" s="1"/>
  <c r="AE34" i="3"/>
  <c r="S34" i="3"/>
  <c r="G34" i="3"/>
  <c r="Y33" i="3"/>
  <c r="Y6" i="3" s="1"/>
  <c r="M33" i="3"/>
  <c r="M6" i="3" s="1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3" i="3"/>
  <c r="B3" i="16" s="1"/>
  <c r="D3" i="3"/>
  <c r="E3" i="3"/>
  <c r="F3" i="3"/>
  <c r="G3" i="3"/>
  <c r="H3" i="3"/>
  <c r="C2" i="2"/>
  <c r="B2" i="15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M3" i="2"/>
  <c r="B7" i="3"/>
  <c r="C5" i="3"/>
  <c r="B5" i="16" s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B5" i="3"/>
  <c r="B3" i="3"/>
  <c r="C2" i="3"/>
  <c r="B2" i="16" s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C7" i="2"/>
  <c r="B7" i="15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C5" i="2"/>
  <c r="B5" i="15" s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5" i="2"/>
  <c r="C3" i="2"/>
  <c r="B3" i="15" s="1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3" i="2"/>
  <c r="K35" i="3" l="1"/>
  <c r="K6" i="3"/>
  <c r="L35" i="3"/>
  <c r="I35" i="3"/>
  <c r="V35" i="3"/>
  <c r="Q35" i="3"/>
  <c r="X35" i="3"/>
  <c r="U35" i="3"/>
  <c r="AC35" i="3"/>
  <c r="W35" i="3"/>
  <c r="AA35" i="3"/>
  <c r="T35" i="3"/>
  <c r="AF35" i="3"/>
  <c r="F35" i="3"/>
  <c r="S35" i="3"/>
  <c r="AE35" i="3"/>
  <c r="AB35" i="3"/>
  <c r="R35" i="3"/>
  <c r="AD35" i="3"/>
  <c r="C35" i="3"/>
  <c r="B6" i="16" s="1"/>
  <c r="O35" i="3"/>
  <c r="G35" i="3"/>
  <c r="P35" i="3"/>
  <c r="N35" i="3"/>
  <c r="Z35" i="3"/>
  <c r="J35" i="3"/>
  <c r="D35" i="3"/>
  <c r="Y35" i="3"/>
  <c r="M35" i="3"/>
  <c r="B4" i="15"/>
</calcChain>
</file>

<file path=xl/sharedStrings.xml><?xml version="1.0" encoding="utf-8"?>
<sst xmlns="http://schemas.openxmlformats.org/spreadsheetml/2006/main" count="1358" uniqueCount="245">
  <si>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</si>
  <si>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</si>
  <si>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</si>
  <si>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</si>
  <si>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</si>
  <si>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</si>
  <si>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</si>
  <si>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</si>
  <si>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</si>
  <si>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</si>
  <si>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</si>
  <si>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</si>
  <si>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</si>
  <si>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</si>
  <si>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</si>
  <si>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</si>
  <si>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</si>
  <si>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</si>
  <si>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</si>
  <si>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</si>
  <si>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</si>
  <si>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</si>
  <si>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</si>
  <si>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</si>
  <si>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</si>
  <si>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</si>
  <si>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</si>
  <si>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</si>
  <si>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</si>
  <si>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</si>
  <si>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</si>
  <si>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</si>
  <si>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</si>
  <si>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</si>
  <si>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</si>
  <si>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</si>
  <si>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</si>
  <si>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</si>
  <si>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</si>
  <si>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</si>
  <si>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</si>
  <si>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</si>
  <si>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</si>
  <si>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</si>
  <si>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</si>
  <si>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</si>
  <si>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</si>
  <si>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</si>
  <si>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</si>
  <si>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</si>
  <si>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</si>
  <si>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</si>
  <si>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</si>
  <si>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</si>
  <si>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</si>
  <si>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</si>
  <si>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</si>
  <si>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</si>
  <si>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</si>
  <si>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</si>
  <si>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</si>
  <si>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</si>
  <si>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</si>
  <si>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</si>
  <si>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</si>
  <si>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</si>
  <si>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</si>
  <si>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</si>
  <si>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</si>
  <si>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</si>
  <si>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</si>
  <si>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</si>
  <si>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</si>
  <si>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</si>
  <si>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</si>
  <si>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</si>
  <si>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</si>
  <si>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</si>
  <si>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</si>
  <si>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</si>
  <si>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</si>
  <si>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</si>
  <si>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</si>
  <si>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</si>
  <si>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</si>
  <si>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</si>
  <si>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</si>
  <si>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</si>
  <si>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</si>
  <si>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</si>
  <si>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</si>
  <si>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</si>
  <si>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</si>
  <si>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</si>
  <si>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</si>
  <si>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</si>
  <si>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</si>
  <si>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</si>
  <si>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</si>
  <si>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</si>
  <si>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</si>
  <si>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</si>
  <si>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</si>
  <si>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</si>
  <si>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</si>
  <si>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</si>
  <si>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</si>
  <si>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</si>
  <si>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</si>
  <si>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</si>
  <si>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</si>
  <si>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</si>
  <si>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</si>
  <si>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</si>
  <si>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</si>
  <si>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</si>
  <si>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</si>
  <si>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</si>
  <si>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</si>
  <si>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</si>
  <si>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</si>
  <si>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</si>
  <si>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</si>
  <si>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</si>
  <si>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</si>
  <si>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</si>
  <si>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</si>
  <si>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</si>
  <si>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</si>
  <si>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</si>
  <si>
    <t>Average load (p/movement) pulled from AVLo</t>
  </si>
  <si>
    <t>Data extracted on 07/03/2024 19:19:32 from [ESTAT]</t>
  </si>
  <si>
    <t xml:space="preserve">Dataset: </t>
  </si>
  <si>
    <t>Passenger air transport over national territory (including territorial sea) - million passenger-km [avia_tppa]</t>
  </si>
  <si>
    <t xml:space="preserve">Last updated: </t>
  </si>
  <si>
    <t>04/03/2024 23:00</t>
  </si>
  <si>
    <t>Time frequency</t>
  </si>
  <si>
    <t>Annual</t>
  </si>
  <si>
    <t>Transport coverage</t>
  </si>
  <si>
    <t>National transport and international transport intra-EU27 (from 2020)</t>
  </si>
  <si>
    <t>Unit of measure</t>
  </si>
  <si>
    <t>Millions of passenger-kilometres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</si>
  <si>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</si>
  <si>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</si>
  <si>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</si>
  <si>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</si>
  <si>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</si>
  <si>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</si>
  <si>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</si>
  <si>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</si>
  <si>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</si>
  <si>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</si>
  <si>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</si>
  <si>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</si>
  <si>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</si>
  <si>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</si>
  <si>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</si>
  <si>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</si>
  <si>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</si>
  <si>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</si>
  <si>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</si>
  <si>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</si>
  <si>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</si>
  <si>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</si>
  <si>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</si>
  <si>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</si>
  <si>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</si>
  <si>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</si>
  <si>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</si>
  <si>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</si>
  <si>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</si>
  <si>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</si>
  <si>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</si>
  <si>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</si>
  <si>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</si>
  <si>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</si>
  <si>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</si>
  <si>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</si>
  <si>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</si>
  <si>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</si>
  <si>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</si>
  <si>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</si>
  <si>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</si>
  <si>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</si>
  <si>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</si>
  <si>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</si>
  <si>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</si>
  <si>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</si>
  <si>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</si>
  <si>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</si>
  <si>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</si>
  <si>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Special value</t>
  </si>
  <si>
    <t>:</t>
  </si>
  <si>
    <t>not available</t>
  </si>
  <si>
    <t>Aircraft SY</t>
  </si>
  <si>
    <t>Eurostat Avia TPPA</t>
  </si>
  <si>
    <t>JRC Annual distance (mio passenger.km)</t>
  </si>
  <si>
    <t>JRC Annual distance growth (%)</t>
  </si>
  <si>
    <t>JRC Domestic/International</t>
  </si>
  <si>
    <t>Eurostat annual distance grown by JRC (mio pkm)</t>
  </si>
  <si>
    <t>Rail</t>
  </si>
  <si>
    <t>Stock of vehicle (total)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</si>
  <si>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</si>
  <si>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</si>
  <si>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</si>
  <si>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</si>
  <si>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</si>
  <si>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</si>
  <si>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</si>
  <si>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</si>
  <si>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</si>
  <si>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</si>
  <si>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</si>
  <si>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</si>
  <si>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</si>
  <si>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</si>
  <si>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</si>
  <si>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</si>
  <si>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</si>
  <si>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</si>
  <si>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</si>
  <si>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</si>
  <si>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</si>
  <si>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</si>
  <si>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</si>
  <si>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</si>
  <si>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</si>
  <si>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</si>
  <si>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% Rail UK vs EU from SYVbT</t>
  </si>
  <si>
    <t>Total EU vehicle stock</t>
  </si>
  <si>
    <t>Data extracted on 07/03/2024 19:49:10 from [ESTAT]</t>
  </si>
  <si>
    <t>Passenger transport by type of transport (detailed reporting only) [rail_pa_typepas__custom_10279921]</t>
  </si>
  <si>
    <t>29/11/2023 23:00</t>
  </si>
  <si>
    <t>Total transport</t>
  </si>
  <si>
    <t>c</t>
  </si>
  <si>
    <t>European Union - 28 countries (2013-2020)</t>
  </si>
  <si>
    <t>European Union - 27 countries (2007-2013)</t>
  </si>
  <si>
    <t>United Kingdom</t>
  </si>
  <si>
    <t>North Macedonia</t>
  </si>
  <si>
    <t>Türkiye</t>
  </si>
  <si>
    <t>Available flags:</t>
  </si>
  <si>
    <t>confidential</t>
  </si>
  <si>
    <t xml:space="preserve">Multiplier = </t>
  </si>
  <si>
    <t>https://ec.europa.eu/eurostat/databrowser/view/road_go_ta_tott__custom_10298642/default/table?lang=en</t>
  </si>
  <si>
    <t>^ In order to align transport of metric ton km (t*km) for LDV and HDV freight with Eurostat data, this multiplier was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</si>
</sst>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;\-#,##0;&quot;-&quot;"/>
    <numFmt numFmtId="166" formatCode="0.0%"/>
    <numFmt numFmtId="167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b/>
      <sz val="8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</cellStyleXfs>
  <cellXfs count="112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  <xf numFmtId="0" fontId="22" fillId="0" borderId="0" xfId="10" applyFont="1" applyAlignment="1">
      <alignment horizontal="left" vertical="center"/>
    </xf>
    <xf numFmtId="0" fontId="21" fillId="0" borderId="0" xfId="10"/>
    <xf numFmtId="0" fontId="23" fillId="0" borderId="0" xfId="10" applyFont="1" applyAlignment="1">
      <alignment horizontal="left" vertical="center"/>
    </xf>
    <xf numFmtId="0" fontId="24" fillId="14" borderId="8" xfId="10" applyFont="1" applyFill="1" applyBorder="1" applyAlignment="1">
      <alignment horizontal="right" vertical="center"/>
    </xf>
    <xf numFmtId="0" fontId="24" fillId="14" borderId="8" xfId="10" applyFont="1" applyFill="1" applyBorder="1" applyAlignment="1">
      <alignment horizontal="left" vertical="center"/>
    </xf>
    <xf numFmtId="0" fontId="23" fillId="15" borderId="8" xfId="10" applyFont="1" applyFill="1" applyBorder="1" applyAlignment="1">
      <alignment horizontal="left" vertical="center"/>
    </xf>
    <xf numFmtId="0" fontId="21" fillId="16" borderId="0" xfId="10" applyFill="1"/>
    <xf numFmtId="0" fontId="23" fillId="17" borderId="8" xfId="10" applyFont="1" applyFill="1" applyBorder="1" applyAlignment="1">
      <alignment horizontal="left" vertical="center"/>
    </xf>
    <xf numFmtId="3" fontId="22" fillId="0" borderId="0" xfId="10" applyNumberFormat="1" applyFont="1" applyAlignment="1">
      <alignment horizontal="right" vertical="center" shrinkToFit="1"/>
    </xf>
    <xf numFmtId="3" fontId="22" fillId="18" borderId="0" xfId="10" applyNumberFormat="1" applyFont="1" applyFill="1" applyAlignment="1">
      <alignment horizontal="right" vertical="center" shrinkToFit="1"/>
    </xf>
    <xf numFmtId="10" fontId="0" fillId="0" borderId="0" xfId="9" quotePrefix="1" applyNumberFormat="1" applyFont="1"/>
    <xf numFmtId="166" fontId="0" fillId="0" borderId="0" xfId="9" applyNumberFormat="1" applyFont="1"/>
    <xf numFmtId="9" fontId="0" fillId="0" borderId="0" xfId="9" applyFont="1"/>
    <xf numFmtId="4" fontId="0" fillId="4" borderId="0" xfId="0" quotePrefix="1" applyNumberFormat="1" applyFill="1"/>
    <xf numFmtId="0" fontId="17" fillId="0" borderId="0" xfId="0" applyFont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25" fillId="7" borderId="2" xfId="0" applyFont="1" applyFill="1" applyBorder="1" applyAlignment="1">
      <alignment horizontal="left" vertical="center" indent="1"/>
    </xf>
    <xf numFmtId="3" fontId="25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2"/>
    </xf>
    <xf numFmtId="3" fontId="16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3"/>
    </xf>
    <xf numFmtId="0" fontId="12" fillId="9" borderId="0" xfId="0" applyFont="1" applyFill="1" applyAlignment="1">
      <alignment horizontal="left" vertical="center" indent="4"/>
    </xf>
    <xf numFmtId="0" fontId="12" fillId="9" borderId="1" xfId="0" applyFont="1" applyFill="1" applyBorder="1" applyAlignment="1">
      <alignment horizontal="left" vertical="center" indent="4"/>
    </xf>
    <xf numFmtId="0" fontId="12" fillId="8" borderId="2" xfId="0" applyFont="1" applyFill="1" applyBorder="1" applyAlignment="1">
      <alignment horizontal="left" vertical="center" indent="2"/>
    </xf>
    <xf numFmtId="3" fontId="0" fillId="4" borderId="0" xfId="0" applyNumberFormat="1" applyFill="1"/>
    <xf numFmtId="167" fontId="0" fillId="0" borderId="0" xfId="8" applyNumberFormat="1" applyFont="1"/>
    <xf numFmtId="0" fontId="24" fillId="14" borderId="8" xfId="10" applyFont="1" applyFill="1" applyBorder="1" applyAlignment="1">
      <alignment horizontal="left" vertical="center"/>
    </xf>
  </cellXfs>
  <cellStyles count="11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Normal 4" xfId="10" xr:uid="{5F4D0110-057F-4D66-9503-C29E42990698}"/>
    <cellStyle name="Percent" xfId="9" builtinId="5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avia_tppa__custom_10277563/default/table?lang=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topLeftCell="A7" workbookViewId="0">
      <selection activeCell="C26" sqref="C26"/>
    </sheetView>
  </sheetViews>
  <sheetFormatPr defaultColWidth="10.85546875" defaultRowHeight="15" x14ac:dyDescent="0.25"/>
  <cols>
    <col min="1" max="2" width="10.85546875" style="2"/>
    <col min="3" max="3" width="14.85546875" style="2" customWidth="1"/>
    <col min="4" max="16384" width="10.85546875" style="2"/>
  </cols>
  <sheetData>
    <row r="11" spans="2:4" x14ac:dyDescent="0.25">
      <c r="B11" s="1" t="s">
        <v>0</v>
      </c>
    </row>
    <row r="12" spans="2:4" x14ac:dyDescent="0.25">
      <c r="B12" s="3"/>
    </row>
    <row r="13" spans="2:4" x14ac:dyDescent="0.25">
      <c r="B13" s="3" t="s">
        <v>1</v>
      </c>
      <c r="C13" s="3" t="s">
        <v>2</v>
      </c>
      <c r="D13" s="4" t="s">
        <v>3</v>
      </c>
    </row>
    <row r="14" spans="2:4" x14ac:dyDescent="0.25">
      <c r="B14" s="3"/>
      <c r="C14" s="3" t="s">
        <v>4</v>
      </c>
      <c r="D14" s="4" t="s">
        <v>5</v>
      </c>
    </row>
    <row r="15" spans="2:4" x14ac:dyDescent="0.25">
      <c r="B15" s="3"/>
      <c r="C15" s="3" t="s">
        <v>194</v>
      </c>
      <c r="D15" s="4" t="s">
        <v>195</v>
      </c>
    </row>
    <row r="16" spans="2:4" x14ac:dyDescent="0.25">
      <c r="B16" s="3" t="s">
        <v>6</v>
      </c>
      <c r="C16" s="34" t="s">
        <v>7</v>
      </c>
    </row>
    <row r="17" spans="2:4" x14ac:dyDescent="0.25">
      <c r="B17" s="34"/>
      <c r="C17" s="34" t="s">
        <v>8</v>
      </c>
    </row>
    <row r="18" spans="2:4" x14ac:dyDescent="0.25">
      <c r="B18" s="35"/>
      <c r="C18" s="35" t="s">
        <v>9</v>
      </c>
    </row>
    <row r="19" spans="2:4" x14ac:dyDescent="0.25">
      <c r="C19" s="75" t="s">
        <v>10</v>
      </c>
    </row>
    <row r="20" spans="2:4" x14ac:dyDescent="0.25">
      <c r="B20" s="5"/>
      <c r="C20" s="5"/>
    </row>
    <row r="21" spans="2:4" x14ac:dyDescent="0.25">
      <c r="B21" s="5" t="s">
        <v>11</v>
      </c>
      <c r="C21" s="5">
        <v>0.62137100000000001</v>
      </c>
      <c r="D21" s="2" t="s">
        <v>12</v>
      </c>
    </row>
    <row r="22" spans="2:4" x14ac:dyDescent="0.25">
      <c r="B22" s="5"/>
      <c r="C22" s="5"/>
    </row>
    <row r="23" spans="2:4" x14ac:dyDescent="0.25">
      <c r="B23" s="5"/>
      <c r="C23" s="5"/>
    </row>
    <row r="24" spans="2:4" x14ac:dyDescent="0.25">
      <c r="B24" s="5" t="s">
        <v>242</v>
      </c>
      <c r="C24" s="5">
        <v>1.33</v>
      </c>
    </row>
    <row r="25" spans="2:4" x14ac:dyDescent="0.25">
      <c r="B25" s="5"/>
      <c r="C25" s="5" t="s">
        <v>244</v>
      </c>
    </row>
    <row r="26" spans="2:4" x14ac:dyDescent="0.25">
      <c r="B26" s="5"/>
      <c r="C26" s="5" t="s">
        <v>243</v>
      </c>
    </row>
    <row r="27" spans="2:4" x14ac:dyDescent="0.25">
      <c r="B27" s="5"/>
      <c r="C27" s="5"/>
    </row>
    <row r="28" spans="2:4" x14ac:dyDescent="0.25">
      <c r="B28" s="5"/>
      <c r="C28" s="5"/>
    </row>
    <row r="29" spans="2:4" x14ac:dyDescent="0.25">
      <c r="B29" s="5"/>
      <c r="C29" s="5"/>
    </row>
    <row r="30" spans="2:4" x14ac:dyDescent="0.25">
      <c r="B30" s="5"/>
      <c r="C30" s="5"/>
    </row>
    <row r="31" spans="2:4" x14ac:dyDescent="0.25">
      <c r="B31" s="5"/>
      <c r="C31" s="5"/>
    </row>
  </sheetData>
  <hyperlinks>
    <hyperlink ref="D14" r:id="rId1" xr:uid="{CE8CCE2D-AAF8-4DE6-A3CE-A0909B247DAD}"/>
    <hyperlink ref="D15" r:id="rId2" xr:uid="{7995A0D2-4026-4BA0-A0FD-10EB71376451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workbookViewId="0">
      <selection activeCell="B16" sqref="B16"/>
    </sheetView>
  </sheetViews>
  <sheetFormatPr defaultColWidth="11.42578125" defaultRowHeight="15" x14ac:dyDescent="0.25"/>
  <cols>
    <col min="1" max="1" width="42.85546875" bestFit="1" customWidth="1"/>
    <col min="2" max="32" width="14.5703125" customWidth="1"/>
  </cols>
  <sheetData>
    <row r="1" spans="1:32" x14ac:dyDescent="0.25">
      <c r="A1" s="6" t="s">
        <v>120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2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25">
      <c r="A4" s="74" t="s">
        <v>112</v>
      </c>
      <c r="B4" s="82">
        <f>B32</f>
        <v>904615.39277609542</v>
      </c>
      <c r="C4" s="82">
        <f t="shared" ref="C4:AF4" si="0">C32</f>
        <v>953198.24509764649</v>
      </c>
      <c r="D4" s="82">
        <f t="shared" si="0"/>
        <v>998111.23985934269</v>
      </c>
      <c r="E4" s="82">
        <f t="shared" si="0"/>
        <v>1042120.2002515608</v>
      </c>
      <c r="F4" s="82">
        <f t="shared" si="0"/>
        <v>1086725.8849275506</v>
      </c>
      <c r="G4" s="82">
        <f t="shared" si="0"/>
        <v>1133858.1804526285</v>
      </c>
      <c r="H4" s="82">
        <f t="shared" si="0"/>
        <v>1185241.449770483</v>
      </c>
      <c r="I4" s="82">
        <f t="shared" si="0"/>
        <v>1240154.6382827584</v>
      </c>
      <c r="J4" s="82">
        <f t="shared" si="0"/>
        <v>1297381.9373213481</v>
      </c>
      <c r="K4" s="82">
        <f t="shared" si="0"/>
        <v>1356255.7273802238</v>
      </c>
      <c r="L4" s="82">
        <f t="shared" si="0"/>
        <v>1416035.2529385351</v>
      </c>
      <c r="M4" s="82">
        <f t="shared" si="0"/>
        <v>1479009.6160660991</v>
      </c>
      <c r="N4" s="82">
        <f t="shared" si="0"/>
        <v>1536745.8136461193</v>
      </c>
      <c r="O4" s="82">
        <f t="shared" si="0"/>
        <v>1595685.2835651475</v>
      </c>
      <c r="P4" s="82">
        <f t="shared" si="0"/>
        <v>1655867.517619174</v>
      </c>
      <c r="Q4" s="82">
        <f t="shared" si="0"/>
        <v>1715063.553305353</v>
      </c>
      <c r="R4" s="82">
        <f t="shared" si="0"/>
        <v>1778471.2868177234</v>
      </c>
      <c r="S4" s="82">
        <f t="shared" si="0"/>
        <v>1845166.6956936428</v>
      </c>
      <c r="T4" s="82">
        <f t="shared" si="0"/>
        <v>1929711.7261995443</v>
      </c>
      <c r="U4" s="82">
        <f t="shared" si="0"/>
        <v>2007587.2831296397</v>
      </c>
      <c r="V4" s="82">
        <f t="shared" si="0"/>
        <v>2083016.7566344521</v>
      </c>
      <c r="W4" s="82">
        <f t="shared" si="0"/>
        <v>2160464.2743821568</v>
      </c>
      <c r="X4" s="82">
        <f t="shared" si="0"/>
        <v>2237850.7197104683</v>
      </c>
      <c r="Y4" s="82">
        <f t="shared" si="0"/>
        <v>2316519.1777519383</v>
      </c>
      <c r="Z4" s="82">
        <f t="shared" si="0"/>
        <v>2392675.186904314</v>
      </c>
      <c r="AA4" s="82">
        <f t="shared" si="0"/>
        <v>2478904.7337667076</v>
      </c>
      <c r="AB4" s="82">
        <f t="shared" si="0"/>
        <v>2562921.8060180717</v>
      </c>
      <c r="AC4" s="82">
        <f t="shared" si="0"/>
        <v>2639468.2840779605</v>
      </c>
      <c r="AD4" s="82">
        <f t="shared" si="0"/>
        <v>2723162.0979558742</v>
      </c>
      <c r="AE4" s="82">
        <f t="shared" si="0"/>
        <v>2799096.9081492578</v>
      </c>
      <c r="AF4" s="82">
        <f t="shared" si="0"/>
        <v>2871541.9453860805</v>
      </c>
    </row>
    <row r="5" spans="1:32" x14ac:dyDescent="0.2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25">
      <c r="A6" s="74" t="s">
        <v>114</v>
      </c>
      <c r="B6" s="82">
        <f>B33</f>
        <v>152030.07518796992</v>
      </c>
      <c r="C6" s="82">
        <f t="shared" ref="C6:AF6" si="1">C33</f>
        <v>152027.73864603517</v>
      </c>
      <c r="D6" s="82">
        <f t="shared" si="1"/>
        <v>151953.125</v>
      </c>
      <c r="E6" s="82">
        <f t="shared" si="1"/>
        <v>152048.19277108437</v>
      </c>
      <c r="F6" s="82">
        <f t="shared" si="1"/>
        <v>152118.08076100395</v>
      </c>
      <c r="G6" s="82">
        <f t="shared" si="1"/>
        <v>152257.76105362183</v>
      </c>
      <c r="H6" s="82">
        <f t="shared" si="1"/>
        <v>152465.11627906977</v>
      </c>
      <c r="I6" s="82">
        <f t="shared" si="1"/>
        <v>152784.12889175763</v>
      </c>
      <c r="J6" s="82">
        <f t="shared" si="1"/>
        <v>153096.53916211292</v>
      </c>
      <c r="K6" s="82">
        <f t="shared" si="1"/>
        <v>153333.33333333334</v>
      </c>
      <c r="L6" s="82">
        <f t="shared" si="1"/>
        <v>153746.61544350506</v>
      </c>
      <c r="M6" s="82">
        <f t="shared" si="1"/>
        <v>154107.8128247174</v>
      </c>
      <c r="N6" s="82">
        <f t="shared" si="1"/>
        <v>154438.12855268913</v>
      </c>
      <c r="O6" s="82">
        <f t="shared" si="1"/>
        <v>154659.73125270911</v>
      </c>
      <c r="P6" s="82">
        <f t="shared" si="1"/>
        <v>154810.99656357389</v>
      </c>
      <c r="Q6" s="82">
        <f t="shared" si="1"/>
        <v>155002.12856534694</v>
      </c>
      <c r="R6" s="82">
        <f t="shared" si="1"/>
        <v>155166.55928061594</v>
      </c>
      <c r="S6" s="82">
        <f t="shared" si="1"/>
        <v>155286.25156707063</v>
      </c>
      <c r="T6" s="82">
        <f t="shared" si="1"/>
        <v>155610.76604554863</v>
      </c>
      <c r="U6" s="82">
        <f t="shared" si="1"/>
        <v>155765.28518670498</v>
      </c>
      <c r="V6" s="82">
        <f t="shared" si="1"/>
        <v>155952.86468915074</v>
      </c>
      <c r="W6" s="82">
        <f t="shared" si="1"/>
        <v>156177.06237424546</v>
      </c>
      <c r="X6" s="82">
        <f t="shared" si="1"/>
        <v>156374.50199203187</v>
      </c>
      <c r="Y6" s="82">
        <f t="shared" si="1"/>
        <v>156568.04733727811</v>
      </c>
      <c r="Z6" s="82">
        <f t="shared" si="1"/>
        <v>156713.50507416084</v>
      </c>
      <c r="AA6" s="82">
        <f t="shared" si="1"/>
        <v>156894.55388180766</v>
      </c>
      <c r="AB6" s="82">
        <f t="shared" si="1"/>
        <v>156968.3085147003</v>
      </c>
      <c r="AC6" s="82">
        <f t="shared" si="1"/>
        <v>157137.46223564958</v>
      </c>
      <c r="AD6" s="82">
        <f t="shared" si="1"/>
        <v>157228.2083955149</v>
      </c>
      <c r="AE6" s="82">
        <f t="shared" si="1"/>
        <v>157332.8407831548</v>
      </c>
      <c r="AF6" s="82">
        <f t="shared" si="1"/>
        <v>157398.61161856045</v>
      </c>
    </row>
    <row r="7" spans="1:32" x14ac:dyDescent="0.2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25">
      <c r="A10" s="36" t="s">
        <v>117</v>
      </c>
    </row>
    <row r="11" spans="1:32" x14ac:dyDescent="0.25">
      <c r="A11" s="78" t="s">
        <v>122</v>
      </c>
    </row>
    <row r="14" spans="1:32" ht="18.75" x14ac:dyDescent="0.3">
      <c r="A14" s="81" t="s">
        <v>123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25">
      <c r="A15" s="73" t="s">
        <v>124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25">
      <c r="A16" s="37" t="s">
        <v>112</v>
      </c>
      <c r="B16">
        <f>'JRC Database'!C93</f>
        <v>23.76</v>
      </c>
      <c r="C16">
        <f>'JRC Database'!D93</f>
        <v>23.83</v>
      </c>
      <c r="D16">
        <f>'JRC Database'!E93</f>
        <v>24.05</v>
      </c>
      <c r="E16">
        <f>'JRC Database'!F93</f>
        <v>24.18</v>
      </c>
      <c r="F16">
        <f>'JRC Database'!G93</f>
        <v>24.33</v>
      </c>
      <c r="G16">
        <f>'JRC Database'!H93</f>
        <v>24.51</v>
      </c>
      <c r="H16">
        <f>'JRC Database'!I93</f>
        <v>24.69</v>
      </c>
      <c r="I16">
        <f>'JRC Database'!J93</f>
        <v>24.85</v>
      </c>
      <c r="J16">
        <f>'JRC Database'!K93</f>
        <v>25.01</v>
      </c>
      <c r="K16">
        <f>'JRC Database'!L93</f>
        <v>25.17</v>
      </c>
      <c r="L16">
        <f>'JRC Database'!M93</f>
        <v>25.26</v>
      </c>
      <c r="M16">
        <f>'JRC Database'!N93</f>
        <v>25.33</v>
      </c>
      <c r="N16">
        <f>'JRC Database'!O93</f>
        <v>25.57</v>
      </c>
      <c r="O16">
        <f>'JRC Database'!P93</f>
        <v>25.71</v>
      </c>
      <c r="P16">
        <f>'JRC Database'!Q93</f>
        <v>25.86</v>
      </c>
      <c r="Q16">
        <f>'JRC Database'!R93</f>
        <v>26</v>
      </c>
      <c r="R16">
        <f>'JRC Database'!S93</f>
        <v>26.1</v>
      </c>
      <c r="S16">
        <f>'JRC Database'!T93</f>
        <v>26.24</v>
      </c>
      <c r="T16">
        <f>'JRC Database'!U93</f>
        <v>26.06</v>
      </c>
      <c r="U16">
        <f>'JRC Database'!V93</f>
        <v>26.01</v>
      </c>
      <c r="V16">
        <f>'JRC Database'!W93</f>
        <v>26.06</v>
      </c>
      <c r="W16">
        <f>'JRC Database'!X93</f>
        <v>26.1</v>
      </c>
      <c r="X16">
        <f>'JRC Database'!Y93</f>
        <v>26.19</v>
      </c>
      <c r="Y16">
        <f>'JRC Database'!Z93</f>
        <v>26.23</v>
      </c>
      <c r="Z16">
        <f>'JRC Database'!AA93</f>
        <v>26.3</v>
      </c>
      <c r="AA16">
        <f>'JRC Database'!AB93</f>
        <v>26.26</v>
      </c>
      <c r="AB16">
        <f>'JRC Database'!AC93</f>
        <v>26.34</v>
      </c>
      <c r="AC16">
        <f>'JRC Database'!AD93</f>
        <v>26.43</v>
      </c>
      <c r="AD16">
        <f>'JRC Database'!AE93</f>
        <v>26.36</v>
      </c>
      <c r="AE16">
        <f>'JRC Database'!AF93</f>
        <v>26.46</v>
      </c>
      <c r="AF16">
        <f>'JRC Database'!AG93</f>
        <v>26.48</v>
      </c>
    </row>
    <row r="17" spans="1:32" x14ac:dyDescent="0.25">
      <c r="A17" s="36" t="s">
        <v>125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25">
      <c r="A18" s="36" t="s">
        <v>126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25">
      <c r="A20" s="73" t="s">
        <v>127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25">
      <c r="A21" s="37" t="s">
        <v>112</v>
      </c>
      <c r="B21" s="72">
        <f>'JRC Database'!C28</f>
        <v>3561</v>
      </c>
      <c r="C21" s="72">
        <f>'JRC Database'!D28</f>
        <v>3763.3</v>
      </c>
      <c r="D21" s="72">
        <f>'JRC Database'!E28</f>
        <v>3977</v>
      </c>
      <c r="E21" s="72">
        <f>'JRC Database'!F28</f>
        <v>4174.8</v>
      </c>
      <c r="F21" s="72">
        <f>'JRC Database'!G28</f>
        <v>4380.5</v>
      </c>
      <c r="G21" s="72">
        <f>'JRC Database'!H28</f>
        <v>4604.3</v>
      </c>
      <c r="H21" s="72">
        <f>'JRC Database'!I28</f>
        <v>4848.3</v>
      </c>
      <c r="I21" s="72">
        <f>'JRC Database'!J28</f>
        <v>5105.8</v>
      </c>
      <c r="J21" s="72">
        <f>'JRC Database'!K28</f>
        <v>5375.8</v>
      </c>
      <c r="K21" s="72">
        <f>'JRC Database'!L28</f>
        <v>5655.7</v>
      </c>
      <c r="L21" s="72">
        <f>'JRC Database'!M28</f>
        <v>5926.1</v>
      </c>
      <c r="M21" s="72">
        <f>'JRC Database'!N28</f>
        <v>6206.8</v>
      </c>
      <c r="N21" s="72">
        <f>'JRC Database'!O28</f>
        <v>6510.2</v>
      </c>
      <c r="O21" s="72">
        <f>'JRC Database'!P28</f>
        <v>6796.9</v>
      </c>
      <c r="P21" s="72">
        <f>'JRC Database'!Q28</f>
        <v>7094.4</v>
      </c>
      <c r="Q21" s="72">
        <f>'JRC Database'!R28</f>
        <v>7387.8</v>
      </c>
      <c r="R21" s="72">
        <f>'JRC Database'!S28</f>
        <v>7690.4</v>
      </c>
      <c r="S21" s="72">
        <f>'JRC Database'!T28</f>
        <v>8021.6</v>
      </c>
      <c r="T21" s="72">
        <f>'JRC Database'!U28</f>
        <v>8331.6</v>
      </c>
      <c r="U21" s="72">
        <f>'JRC Database'!V28</f>
        <v>8651.2000000000007</v>
      </c>
      <c r="V21" s="72">
        <f>'JRC Database'!W28</f>
        <v>8993.5</v>
      </c>
      <c r="W21" s="72">
        <f>'JRC Database'!X28</f>
        <v>9342.2000000000007</v>
      </c>
      <c r="X21" s="72">
        <f>'JRC Database'!Y28</f>
        <v>9710.2000000000007</v>
      </c>
      <c r="Y21" s="72">
        <f>'JRC Database'!Z28</f>
        <v>10066.9</v>
      </c>
      <c r="Z21" s="72">
        <f>'JRC Database'!AA28</f>
        <v>10425.6</v>
      </c>
      <c r="AA21" s="72">
        <f>'JRC Database'!AB28</f>
        <v>10784.9</v>
      </c>
      <c r="AB21" s="72">
        <f>'JRC Database'!AC28</f>
        <v>11184.4</v>
      </c>
      <c r="AC21" s="72">
        <f>'JRC Database'!AD28</f>
        <v>11557.8</v>
      </c>
      <c r="AD21" s="72">
        <f>'JRC Database'!AE28</f>
        <v>11892.7</v>
      </c>
      <c r="AE21" s="72">
        <f>'JRC Database'!AF28</f>
        <v>12270.7</v>
      </c>
      <c r="AF21" s="72">
        <f>'JRC Database'!AG28</f>
        <v>12597.8</v>
      </c>
    </row>
    <row r="22" spans="1:32" x14ac:dyDescent="0.25">
      <c r="A22" s="36" t="s">
        <v>125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25">
      <c r="A23" s="36" t="s">
        <v>126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25">
      <c r="A25" s="73" t="s">
        <v>119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25">
      <c r="A26" s="37" t="s">
        <v>112</v>
      </c>
      <c r="B26" s="76">
        <f>'Stock aircraft'!$B$9</f>
        <v>165.67674900357699</v>
      </c>
      <c r="C26" s="76">
        <f>$B$26</f>
        <v>165.67674900357699</v>
      </c>
      <c r="D26" s="76">
        <f t="shared" ref="D26:AF26" si="2">$B$26</f>
        <v>165.67674900357699</v>
      </c>
      <c r="E26" s="76">
        <f t="shared" si="2"/>
        <v>165.67674900357699</v>
      </c>
      <c r="F26" s="76">
        <f t="shared" si="2"/>
        <v>165.67674900357699</v>
      </c>
      <c r="G26" s="76">
        <f t="shared" si="2"/>
        <v>165.67674900357699</v>
      </c>
      <c r="H26" s="76">
        <f t="shared" si="2"/>
        <v>165.67674900357699</v>
      </c>
      <c r="I26" s="76">
        <f t="shared" si="2"/>
        <v>165.67674900357699</v>
      </c>
      <c r="J26" s="76">
        <f t="shared" si="2"/>
        <v>165.67674900357699</v>
      </c>
      <c r="K26" s="76">
        <f t="shared" si="2"/>
        <v>165.67674900357699</v>
      </c>
      <c r="L26" s="76">
        <f t="shared" si="2"/>
        <v>165.67674900357699</v>
      </c>
      <c r="M26" s="76">
        <f t="shared" si="2"/>
        <v>165.67674900357699</v>
      </c>
      <c r="N26" s="76">
        <f t="shared" si="2"/>
        <v>165.67674900357699</v>
      </c>
      <c r="O26" s="76">
        <f t="shared" si="2"/>
        <v>165.67674900357699</v>
      </c>
      <c r="P26" s="76">
        <f t="shared" si="2"/>
        <v>165.67674900357699</v>
      </c>
      <c r="Q26" s="76">
        <f t="shared" si="2"/>
        <v>165.67674900357699</v>
      </c>
      <c r="R26" s="76">
        <f t="shared" si="2"/>
        <v>165.67674900357699</v>
      </c>
      <c r="S26" s="76">
        <f t="shared" si="2"/>
        <v>165.67674900357699</v>
      </c>
      <c r="T26" s="76">
        <f t="shared" si="2"/>
        <v>165.67674900357699</v>
      </c>
      <c r="U26" s="76">
        <f t="shared" si="2"/>
        <v>165.67674900357699</v>
      </c>
      <c r="V26" s="76">
        <f t="shared" si="2"/>
        <v>165.67674900357699</v>
      </c>
      <c r="W26" s="76">
        <f t="shared" si="2"/>
        <v>165.67674900357699</v>
      </c>
      <c r="X26" s="76">
        <f t="shared" si="2"/>
        <v>165.67674900357699</v>
      </c>
      <c r="Y26" s="76">
        <f t="shared" si="2"/>
        <v>165.67674900357699</v>
      </c>
      <c r="Z26" s="76">
        <f t="shared" si="2"/>
        <v>165.67674900357699</v>
      </c>
      <c r="AA26" s="76">
        <f t="shared" si="2"/>
        <v>165.67674900357699</v>
      </c>
      <c r="AB26" s="76">
        <f t="shared" si="2"/>
        <v>165.67674900357699</v>
      </c>
      <c r="AC26" s="76">
        <f t="shared" si="2"/>
        <v>165.67674900357699</v>
      </c>
      <c r="AD26" s="76">
        <f t="shared" si="2"/>
        <v>165.67674900357699</v>
      </c>
      <c r="AE26" s="76">
        <f t="shared" si="2"/>
        <v>165.67674900357699</v>
      </c>
      <c r="AF26" s="76">
        <f t="shared" si="2"/>
        <v>165.67674900357699</v>
      </c>
    </row>
    <row r="27" spans="1:32" x14ac:dyDescent="0.25">
      <c r="A27" s="36" t="s">
        <v>125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25">
      <c r="A28" s="36" t="s">
        <v>126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25">
      <c r="A29" s="77" t="s">
        <v>121</v>
      </c>
      <c r="B29" s="23"/>
    </row>
    <row r="30" spans="1:32" x14ac:dyDescent="0.25">
      <c r="A30" s="83"/>
      <c r="B30" s="23"/>
    </row>
    <row r="31" spans="1:32" x14ac:dyDescent="0.25">
      <c r="A31" s="6" t="s">
        <v>128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25">
      <c r="A32" s="74" t="s">
        <v>112</v>
      </c>
      <c r="B32" s="70">
        <f>B21*1000000/B16/B26</f>
        <v>904615.39277609542</v>
      </c>
      <c r="C32" s="70">
        <f t="shared" ref="C32:AF32" si="3">C21*1000000/C16/C26</f>
        <v>953198.24509764649</v>
      </c>
      <c r="D32" s="70">
        <f t="shared" si="3"/>
        <v>998111.23985934269</v>
      </c>
      <c r="E32" s="70">
        <f t="shared" si="3"/>
        <v>1042120.2002515608</v>
      </c>
      <c r="F32" s="70">
        <f t="shared" si="3"/>
        <v>1086725.8849275506</v>
      </c>
      <c r="G32" s="70">
        <f t="shared" si="3"/>
        <v>1133858.1804526285</v>
      </c>
      <c r="H32" s="70">
        <f t="shared" si="3"/>
        <v>1185241.449770483</v>
      </c>
      <c r="I32" s="70">
        <f t="shared" si="3"/>
        <v>1240154.6382827584</v>
      </c>
      <c r="J32" s="70">
        <f t="shared" si="3"/>
        <v>1297381.9373213481</v>
      </c>
      <c r="K32" s="70">
        <f t="shared" si="3"/>
        <v>1356255.7273802238</v>
      </c>
      <c r="L32" s="70">
        <f t="shared" si="3"/>
        <v>1416035.2529385351</v>
      </c>
      <c r="M32" s="70">
        <f t="shared" si="3"/>
        <v>1479009.6160660991</v>
      </c>
      <c r="N32" s="70">
        <f t="shared" si="3"/>
        <v>1536745.8136461193</v>
      </c>
      <c r="O32" s="70">
        <f t="shared" si="3"/>
        <v>1595685.2835651475</v>
      </c>
      <c r="P32" s="70">
        <f t="shared" si="3"/>
        <v>1655867.517619174</v>
      </c>
      <c r="Q32" s="70">
        <f t="shared" si="3"/>
        <v>1715063.553305353</v>
      </c>
      <c r="R32" s="70">
        <f t="shared" si="3"/>
        <v>1778471.2868177234</v>
      </c>
      <c r="S32" s="70">
        <f t="shared" si="3"/>
        <v>1845166.6956936428</v>
      </c>
      <c r="T32" s="70">
        <f t="shared" si="3"/>
        <v>1929711.7261995443</v>
      </c>
      <c r="U32" s="70">
        <f t="shared" si="3"/>
        <v>2007587.2831296397</v>
      </c>
      <c r="V32" s="70">
        <f t="shared" si="3"/>
        <v>2083016.7566344521</v>
      </c>
      <c r="W32" s="70">
        <f t="shared" si="3"/>
        <v>2160464.2743821568</v>
      </c>
      <c r="X32" s="70">
        <f t="shared" si="3"/>
        <v>2237850.7197104683</v>
      </c>
      <c r="Y32" s="70">
        <f t="shared" si="3"/>
        <v>2316519.1777519383</v>
      </c>
      <c r="Z32" s="70">
        <f t="shared" si="3"/>
        <v>2392675.186904314</v>
      </c>
      <c r="AA32" s="70">
        <f t="shared" si="3"/>
        <v>2478904.7337667076</v>
      </c>
      <c r="AB32" s="70">
        <f t="shared" si="3"/>
        <v>2562921.8060180717</v>
      </c>
      <c r="AC32" s="70">
        <f t="shared" si="3"/>
        <v>2639468.2840779605</v>
      </c>
      <c r="AD32" s="70">
        <f t="shared" si="3"/>
        <v>2723162.0979558742</v>
      </c>
      <c r="AE32" s="70">
        <f t="shared" si="3"/>
        <v>2799096.9081492578</v>
      </c>
      <c r="AF32" s="70">
        <f t="shared" si="3"/>
        <v>2871541.9453860805</v>
      </c>
    </row>
    <row r="33" spans="1:32" x14ac:dyDescent="0.25">
      <c r="A33" s="78" t="s">
        <v>125</v>
      </c>
      <c r="B33" s="70">
        <f>B22*1000000/B17/B27</f>
        <v>152030.07518796992</v>
      </c>
      <c r="C33" s="70">
        <f t="shared" ref="C33:AF33" si="4">C22*1000000/C17/C27</f>
        <v>152027.73864603517</v>
      </c>
      <c r="D33" s="70">
        <f t="shared" si="4"/>
        <v>151953.125</v>
      </c>
      <c r="E33" s="70">
        <f t="shared" si="4"/>
        <v>152048.19277108437</v>
      </c>
      <c r="F33" s="70">
        <f t="shared" si="4"/>
        <v>152118.08076100395</v>
      </c>
      <c r="G33" s="70">
        <f t="shared" si="4"/>
        <v>152257.76105362183</v>
      </c>
      <c r="H33" s="70">
        <f t="shared" si="4"/>
        <v>152465.11627906977</v>
      </c>
      <c r="I33" s="70">
        <f t="shared" si="4"/>
        <v>152784.12889175763</v>
      </c>
      <c r="J33" s="70">
        <f t="shared" si="4"/>
        <v>153096.53916211292</v>
      </c>
      <c r="K33" s="70">
        <f t="shared" si="4"/>
        <v>153333.33333333334</v>
      </c>
      <c r="L33" s="70">
        <f t="shared" si="4"/>
        <v>153746.61544350506</v>
      </c>
      <c r="M33" s="70">
        <f t="shared" si="4"/>
        <v>154107.8128247174</v>
      </c>
      <c r="N33" s="70">
        <f t="shared" si="4"/>
        <v>154438.12855268913</v>
      </c>
      <c r="O33" s="70">
        <f t="shared" si="4"/>
        <v>154659.73125270911</v>
      </c>
      <c r="P33" s="70">
        <f t="shared" si="4"/>
        <v>154810.99656357389</v>
      </c>
      <c r="Q33" s="70">
        <f t="shared" si="4"/>
        <v>155002.12856534694</v>
      </c>
      <c r="R33" s="70">
        <f t="shared" si="4"/>
        <v>155166.55928061594</v>
      </c>
      <c r="S33" s="70">
        <f t="shared" si="4"/>
        <v>155286.25156707063</v>
      </c>
      <c r="T33" s="70">
        <f t="shared" si="4"/>
        <v>155610.76604554863</v>
      </c>
      <c r="U33" s="70">
        <f t="shared" si="4"/>
        <v>155765.28518670498</v>
      </c>
      <c r="V33" s="70">
        <f t="shared" si="4"/>
        <v>155952.86468915074</v>
      </c>
      <c r="W33" s="70">
        <f t="shared" si="4"/>
        <v>156177.06237424546</v>
      </c>
      <c r="X33" s="70">
        <f t="shared" si="4"/>
        <v>156374.50199203187</v>
      </c>
      <c r="Y33" s="70">
        <f t="shared" si="4"/>
        <v>156568.04733727811</v>
      </c>
      <c r="Z33" s="70">
        <f t="shared" si="4"/>
        <v>156713.50507416084</v>
      </c>
      <c r="AA33" s="70">
        <f t="shared" si="4"/>
        <v>156894.55388180766</v>
      </c>
      <c r="AB33" s="70">
        <f t="shared" si="4"/>
        <v>156968.3085147003</v>
      </c>
      <c r="AC33" s="70">
        <f t="shared" si="4"/>
        <v>157137.46223564958</v>
      </c>
      <c r="AD33" s="70">
        <f t="shared" si="4"/>
        <v>157228.2083955149</v>
      </c>
      <c r="AE33" s="70">
        <f t="shared" si="4"/>
        <v>157332.8407831548</v>
      </c>
      <c r="AF33" s="70">
        <f t="shared" si="4"/>
        <v>157398.61161856045</v>
      </c>
    </row>
    <row r="34" spans="1:32" x14ac:dyDescent="0.25">
      <c r="A34" s="78" t="s">
        <v>126</v>
      </c>
      <c r="B34" s="70">
        <f>B23*1000000/B18/B28</f>
        <v>166069.65071122369</v>
      </c>
      <c r="C34" s="70">
        <f t="shared" ref="C34:AF34" si="5">C23*1000000/C18/C28</f>
        <v>165889.34792419738</v>
      </c>
      <c r="D34" s="70">
        <f t="shared" si="5"/>
        <v>165771.76986329231</v>
      </c>
      <c r="E34" s="70">
        <f t="shared" si="5"/>
        <v>165639.11302025651</v>
      </c>
      <c r="F34" s="70">
        <f t="shared" si="5"/>
        <v>165492.22000161695</v>
      </c>
      <c r="G34" s="70">
        <f t="shared" si="5"/>
        <v>165474.09379823448</v>
      </c>
      <c r="H34" s="70">
        <f t="shared" si="5"/>
        <v>165476.16040642923</v>
      </c>
      <c r="I34" s="70">
        <f t="shared" si="5"/>
        <v>165529.92377193843</v>
      </c>
      <c r="J34" s="70">
        <f t="shared" si="5"/>
        <v>165533.40818800477</v>
      </c>
      <c r="K34" s="70">
        <f t="shared" si="5"/>
        <v>165513.81225554636</v>
      </c>
      <c r="L34" s="70">
        <f t="shared" si="5"/>
        <v>165582.31425156991</v>
      </c>
      <c r="M34" s="70">
        <f t="shared" si="5"/>
        <v>165741.25630626906</v>
      </c>
      <c r="N34" s="70">
        <f t="shared" si="5"/>
        <v>165777.9196858645</v>
      </c>
      <c r="O34" s="70">
        <f t="shared" si="5"/>
        <v>165834.85333284637</v>
      </c>
      <c r="P34" s="70">
        <f t="shared" si="5"/>
        <v>166024.37531601122</v>
      </c>
      <c r="Q34" s="70">
        <f t="shared" si="5"/>
        <v>166046.67916246242</v>
      </c>
      <c r="R34" s="70">
        <f t="shared" si="5"/>
        <v>166105.9281619713</v>
      </c>
      <c r="S34" s="70">
        <f t="shared" si="5"/>
        <v>166079.59018142329</v>
      </c>
      <c r="T34" s="70">
        <f t="shared" si="5"/>
        <v>166095.32145300572</v>
      </c>
      <c r="U34" s="70">
        <f t="shared" si="5"/>
        <v>166039.3608953181</v>
      </c>
      <c r="V34" s="70">
        <f t="shared" si="5"/>
        <v>166046.06307722404</v>
      </c>
      <c r="W34" s="70">
        <f t="shared" si="5"/>
        <v>166072.2522405677</v>
      </c>
      <c r="X34" s="70">
        <f t="shared" si="5"/>
        <v>166073.30940289987</v>
      </c>
      <c r="Y34" s="70">
        <f t="shared" si="5"/>
        <v>166093.83935211485</v>
      </c>
      <c r="Z34" s="70">
        <f t="shared" si="5"/>
        <v>166248.71389718083</v>
      </c>
      <c r="AA34" s="70">
        <f t="shared" si="5"/>
        <v>166271.2849363698</v>
      </c>
      <c r="AB34" s="70">
        <f t="shared" si="5"/>
        <v>166307.23690412458</v>
      </c>
      <c r="AC34" s="70">
        <f t="shared" si="5"/>
        <v>166356.32627044091</v>
      </c>
      <c r="AD34" s="70">
        <f t="shared" si="5"/>
        <v>166437.98730243565</v>
      </c>
      <c r="AE34" s="70">
        <f t="shared" si="5"/>
        <v>166498.49776511572</v>
      </c>
      <c r="AF34" s="70">
        <f t="shared" si="5"/>
        <v>166515.58414787421</v>
      </c>
    </row>
    <row r="35" spans="1:32" x14ac:dyDescent="0.25">
      <c r="A35" s="78" t="s">
        <v>114</v>
      </c>
      <c r="B35" s="82">
        <f>AVERAGE(B33:B34)</f>
        <v>159049.86294959681</v>
      </c>
      <c r="C35" s="82">
        <f t="shared" ref="C35:AF35" si="6">AVERAGE(C33:C34)</f>
        <v>158958.54328511626</v>
      </c>
      <c r="D35" s="82">
        <f t="shared" si="6"/>
        <v>158862.44743164617</v>
      </c>
      <c r="E35" s="82">
        <f t="shared" si="6"/>
        <v>158843.65289567044</v>
      </c>
      <c r="F35" s="82">
        <f t="shared" si="6"/>
        <v>158805.15038131044</v>
      </c>
      <c r="G35" s="82">
        <f t="shared" si="6"/>
        <v>158865.92742592815</v>
      </c>
      <c r="H35" s="82">
        <f t="shared" si="6"/>
        <v>158970.6383427495</v>
      </c>
      <c r="I35" s="82">
        <f t="shared" si="6"/>
        <v>159157.02633184803</v>
      </c>
      <c r="J35" s="82">
        <f t="shared" si="6"/>
        <v>159314.97367505886</v>
      </c>
      <c r="K35" s="82">
        <f t="shared" si="6"/>
        <v>159423.57279443985</v>
      </c>
      <c r="L35" s="82">
        <f t="shared" si="6"/>
        <v>159664.46484753749</v>
      </c>
      <c r="M35" s="82">
        <f t="shared" si="6"/>
        <v>159924.53456549323</v>
      </c>
      <c r="N35" s="82">
        <f t="shared" si="6"/>
        <v>160108.02411927682</v>
      </c>
      <c r="O35" s="82">
        <f t="shared" si="6"/>
        <v>160247.29229277774</v>
      </c>
      <c r="P35" s="82">
        <f t="shared" si="6"/>
        <v>160417.68593979254</v>
      </c>
      <c r="Q35" s="82">
        <f t="shared" si="6"/>
        <v>160524.40386390468</v>
      </c>
      <c r="R35" s="82">
        <f t="shared" si="6"/>
        <v>160636.24372129363</v>
      </c>
      <c r="S35" s="82">
        <f t="shared" si="6"/>
        <v>160682.92087424698</v>
      </c>
      <c r="T35" s="82">
        <f t="shared" si="6"/>
        <v>160853.04374927719</v>
      </c>
      <c r="U35" s="82">
        <f t="shared" si="6"/>
        <v>160902.32304101152</v>
      </c>
      <c r="V35" s="82">
        <f t="shared" si="6"/>
        <v>160999.46388318739</v>
      </c>
      <c r="W35" s="82">
        <f t="shared" si="6"/>
        <v>161124.6573074066</v>
      </c>
      <c r="X35" s="82">
        <f t="shared" si="6"/>
        <v>161223.90569746587</v>
      </c>
      <c r="Y35" s="82">
        <f t="shared" si="6"/>
        <v>161330.94334469648</v>
      </c>
      <c r="Z35" s="82">
        <f t="shared" si="6"/>
        <v>161481.10948567084</v>
      </c>
      <c r="AA35" s="82">
        <f t="shared" si="6"/>
        <v>161582.91940908873</v>
      </c>
      <c r="AB35" s="82">
        <f t="shared" si="6"/>
        <v>161637.77270941244</v>
      </c>
      <c r="AC35" s="82">
        <f t="shared" si="6"/>
        <v>161746.89425304526</v>
      </c>
      <c r="AD35" s="82">
        <f t="shared" si="6"/>
        <v>161833.09784897527</v>
      </c>
      <c r="AE35" s="82">
        <f t="shared" si="6"/>
        <v>161915.66927413526</v>
      </c>
      <c r="AF35" s="82">
        <f t="shared" si="6"/>
        <v>161957.09788321733</v>
      </c>
    </row>
    <row r="37" spans="1:32" x14ac:dyDescent="0.25">
      <c r="A3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129</v>
      </c>
      <c r="B1" s="7">
        <v>2021</v>
      </c>
    </row>
    <row r="2" spans="1:2" x14ac:dyDescent="0.25">
      <c r="A2" t="s">
        <v>110</v>
      </c>
      <c r="B2" s="69">
        <f>'BAADTbVT-passengers'!C2</f>
        <v>6967.4330230000005</v>
      </c>
    </row>
    <row r="3" spans="1:2" x14ac:dyDescent="0.25">
      <c r="A3" t="s">
        <v>111</v>
      </c>
      <c r="B3" s="69">
        <f>'BAADTbVT-passengers'!C3</f>
        <v>23738.857683999999</v>
      </c>
    </row>
    <row r="4" spans="1:2" x14ac:dyDescent="0.25">
      <c r="A4" t="s">
        <v>112</v>
      </c>
      <c r="B4" s="69">
        <f>'BAADTbVT-passengers'!C4</f>
        <v>0</v>
      </c>
    </row>
    <row r="5" spans="1:2" x14ac:dyDescent="0.25">
      <c r="A5" t="s">
        <v>113</v>
      </c>
      <c r="B5" s="69">
        <f>'BAADTbVT-passengers'!C5</f>
        <v>116095.71489800001</v>
      </c>
    </row>
    <row r="6" spans="1:2" x14ac:dyDescent="0.25">
      <c r="A6" t="s">
        <v>114</v>
      </c>
      <c r="B6" s="69">
        <f>'BAADTbVT-passengers'!C6</f>
        <v>0</v>
      </c>
    </row>
    <row r="7" spans="1:2" x14ac:dyDescent="0.2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O26" sqref="O26"/>
    </sheetView>
  </sheetViews>
  <sheetFormatPr defaultRowHeight="15" x14ac:dyDescent="0.25"/>
  <sheetData>
    <row r="1" spans="1:2" x14ac:dyDescent="0.25">
      <c r="A1" t="s">
        <v>129</v>
      </c>
      <c r="B1">
        <v>2021</v>
      </c>
    </row>
    <row r="2" spans="1:2" x14ac:dyDescent="0.25">
      <c r="A2" t="s">
        <v>110</v>
      </c>
      <c r="B2" s="69">
        <f>'BAADTbVT-freight'!C2</f>
        <v>12559.98328914</v>
      </c>
    </row>
    <row r="3" spans="1:2" x14ac:dyDescent="0.25">
      <c r="A3" t="s">
        <v>111</v>
      </c>
      <c r="B3" s="69">
        <f>'BAADTbVT-freight'!C3</f>
        <v>21880.386732679999</v>
      </c>
    </row>
    <row r="4" spans="1:2" x14ac:dyDescent="0.25">
      <c r="A4" t="s">
        <v>112</v>
      </c>
      <c r="B4" s="69">
        <f>'BAADTbVT-freight'!C4</f>
        <v>592289.7467545697</v>
      </c>
    </row>
    <row r="5" spans="1:2" x14ac:dyDescent="0.25">
      <c r="A5" t="s">
        <v>113</v>
      </c>
      <c r="B5" s="69">
        <f>'BAADTbVT-freight'!C5</f>
        <v>78958.855712000004</v>
      </c>
    </row>
    <row r="6" spans="1:2" x14ac:dyDescent="0.25">
      <c r="A6" t="s">
        <v>114</v>
      </c>
      <c r="B6" s="69">
        <f>'BAADTbVT-freight'!C6</f>
        <v>94465.627990225519</v>
      </c>
    </row>
    <row r="7" spans="1:2" x14ac:dyDescent="0.2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workbookViewId="0">
      <selection activeCell="D3" sqref="D3"/>
    </sheetView>
  </sheetViews>
  <sheetFormatPr defaultColWidth="11.42578125" defaultRowHeight="15" x14ac:dyDescent="0.25"/>
  <cols>
    <col min="1" max="1" width="30.85546875" customWidth="1"/>
    <col min="2" max="32" width="15.140625" bestFit="1" customWidth="1"/>
  </cols>
  <sheetData>
    <row r="1" spans="1:32" x14ac:dyDescent="0.25">
      <c r="A1" s="6" t="s">
        <v>129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2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25">
      <c r="A4" s="8" t="s">
        <v>112</v>
      </c>
      <c r="B4" s="69">
        <f>Passenger_km!B4*About!$C$21</f>
        <v>0</v>
      </c>
      <c r="C4" s="69">
        <f>Passenger_km!C4*About!$C$21</f>
        <v>0</v>
      </c>
      <c r="D4" s="69">
        <f>Passenger_km!D4*About!$C$21</f>
        <v>0</v>
      </c>
      <c r="E4" s="69">
        <f>Passenger_km!E4*About!$C$21</f>
        <v>0</v>
      </c>
      <c r="F4" s="69">
        <f>Passenger_km!F4*About!$C$21</f>
        <v>0</v>
      </c>
      <c r="G4" s="69">
        <f>Passenger_km!G4*About!$C$21</f>
        <v>0</v>
      </c>
      <c r="H4" s="69">
        <f>Passenger_km!H4*About!$C$21</f>
        <v>0</v>
      </c>
      <c r="I4" s="69">
        <f>Passenger_km!I4*About!$C$21</f>
        <v>0</v>
      </c>
      <c r="J4" s="69">
        <f>Passenger_km!J4*About!$C$21</f>
        <v>0</v>
      </c>
      <c r="K4" s="69">
        <f>Passenger_km!K4*About!$C$21</f>
        <v>0</v>
      </c>
      <c r="L4" s="69">
        <f>Passenger_km!L4*About!$C$21</f>
        <v>0</v>
      </c>
      <c r="M4" s="69">
        <f>Passenger_km!M4*About!$C$21</f>
        <v>0</v>
      </c>
      <c r="N4" s="69">
        <f>Passenger_km!N4*About!$C$21</f>
        <v>0</v>
      </c>
      <c r="O4" s="69">
        <f>Passenger_km!O4*About!$C$21</f>
        <v>0</v>
      </c>
      <c r="P4" s="69">
        <f>Passenger_km!P4*About!$C$21</f>
        <v>0</v>
      </c>
      <c r="Q4" s="69">
        <f>Passenger_km!Q4*About!$C$21</f>
        <v>0</v>
      </c>
      <c r="R4" s="69">
        <f>Passenger_km!R4*About!$C$21</f>
        <v>0</v>
      </c>
      <c r="S4" s="69">
        <f>Passenger_km!S4*About!$C$21</f>
        <v>0</v>
      </c>
      <c r="T4" s="69">
        <f>Passenger_km!T4*About!$C$21</f>
        <v>0</v>
      </c>
      <c r="U4" s="69">
        <f>Passenger_km!U4*About!$C$21</f>
        <v>0</v>
      </c>
      <c r="V4" s="69">
        <f>Passenger_km!V4*About!$C$21</f>
        <v>0</v>
      </c>
      <c r="W4" s="69">
        <f>Passenger_km!W4*About!$C$21</f>
        <v>0</v>
      </c>
      <c r="X4" s="69">
        <f>Passenger_km!X4*About!$C$21</f>
        <v>0</v>
      </c>
      <c r="Y4" s="69">
        <f>Passenger_km!Y4*About!$C$21</f>
        <v>0</v>
      </c>
      <c r="Z4" s="69">
        <f>Passenger_km!Z4*About!$C$21</f>
        <v>0</v>
      </c>
      <c r="AA4" s="69">
        <f>Passenger_km!AA4*About!$C$21</f>
        <v>0</v>
      </c>
      <c r="AB4" s="69">
        <f>Passenger_km!AB4*About!$C$21</f>
        <v>0</v>
      </c>
      <c r="AC4" s="69">
        <f>Passenger_km!AC4*About!$C$21</f>
        <v>0</v>
      </c>
      <c r="AD4" s="69">
        <f>Passenger_km!AD4*About!$C$21</f>
        <v>0</v>
      </c>
      <c r="AE4" s="69">
        <f>Passenger_km!AE4*About!$C$21</f>
        <v>0</v>
      </c>
      <c r="AF4" s="69">
        <f>Passenger_km!AF4*About!$C$21</f>
        <v>0</v>
      </c>
    </row>
    <row r="5" spans="1:32" x14ac:dyDescent="0.25">
      <c r="A5" s="8" t="s">
        <v>113</v>
      </c>
      <c r="B5" s="69">
        <f>Passenger_km!B5*About!$C$21</f>
        <v>116024.878604</v>
      </c>
      <c r="C5" s="69">
        <f>Passenger_km!C5*About!$C$21</f>
        <v>116095.71489800001</v>
      </c>
      <c r="D5" s="69">
        <f>Passenger_km!D5*About!$C$21</f>
        <v>116287.71853700001</v>
      </c>
      <c r="E5" s="69">
        <f>Passenger_km!E5*About!$C$21</f>
        <v>116360.418944</v>
      </c>
      <c r="F5" s="69">
        <f>Passenger_km!F5*About!$C$21</f>
        <v>116406.400398</v>
      </c>
      <c r="G5" s="69">
        <f>Passenger_km!G5*About!$C$21</f>
        <v>116558.014922</v>
      </c>
      <c r="H5" s="69">
        <f>Passenger_km!H5*About!$C$21</f>
        <v>116789.164934</v>
      </c>
      <c r="I5" s="69">
        <f>Passenger_km!I5*About!$C$21</f>
        <v>117078.102449</v>
      </c>
      <c r="J5" s="69">
        <f>Passenger_km!J5*About!$C$21</f>
        <v>117321.05851</v>
      </c>
      <c r="K5" s="69">
        <f>Passenger_km!K5*About!$C$21</f>
        <v>117542.266586</v>
      </c>
      <c r="L5" s="69">
        <f>Passenger_km!L5*About!$C$21</f>
        <v>117705.68715900001</v>
      </c>
      <c r="M5" s="69">
        <f>Passenger_km!M5*About!$C$21</f>
        <v>118025.693224</v>
      </c>
      <c r="N5" s="69">
        <f>Passenger_km!N5*About!$C$21</f>
        <v>118205.890814</v>
      </c>
      <c r="O5" s="69">
        <f>Passenger_km!O5*About!$C$21</f>
        <v>118284.18356</v>
      </c>
      <c r="P5" s="69">
        <f>Passenger_km!P5*About!$C$21</f>
        <v>118307.174287</v>
      </c>
      <c r="Q5" s="69">
        <f>Passenger_km!Q5*About!$C$21</f>
        <v>118350.67025700001</v>
      </c>
      <c r="R5" s="69">
        <f>Passenger_km!R5*About!$C$21</f>
        <v>118376.76783900001</v>
      </c>
      <c r="S5" s="69">
        <f>Passenger_km!S5*About!$C$21</f>
        <v>118423.370664</v>
      </c>
      <c r="T5" s="69">
        <f>Passenger_km!T5*About!$C$21</f>
        <v>118472.458973</v>
      </c>
      <c r="U5" s="69">
        <f>Passenger_km!U5*About!$C$21</f>
        <v>118527.760992</v>
      </c>
      <c r="V5" s="69">
        <f>Passenger_km!V5*About!$C$21</f>
        <v>118583.06301100001</v>
      </c>
      <c r="W5" s="69">
        <f>Passenger_km!W5*About!$C$21</f>
        <v>118647.685595</v>
      </c>
      <c r="X5" s="69">
        <f>Passenger_km!X5*About!$C$21</f>
        <v>118682.48237100001</v>
      </c>
      <c r="Y5" s="69">
        <f>Passenger_km!Y5*About!$C$21</f>
        <v>118694.28842</v>
      </c>
      <c r="Z5" s="69">
        <f>Passenger_km!Z5*About!$C$21</f>
        <v>118706.71584</v>
      </c>
      <c r="AA5" s="69">
        <f>Passenger_km!AA5*About!$C$21</f>
        <v>118694.909791</v>
      </c>
      <c r="AB5" s="69">
        <f>Passenger_km!AB5*About!$C$21</f>
        <v>118683.72511300001</v>
      </c>
      <c r="AC5" s="69">
        <f>Passenger_km!AC5*About!$C$21</f>
        <v>118716.03640500001</v>
      </c>
      <c r="AD5" s="69">
        <f>Passenger_km!AD5*About!$C$21</f>
        <v>118725.35697000001</v>
      </c>
      <c r="AE5" s="69">
        <f>Passenger_km!AE5*About!$C$21</f>
        <v>118762.017859</v>
      </c>
      <c r="AF5" s="69">
        <f>Passenger_km!AF5*About!$C$21</f>
        <v>118848.38842800001</v>
      </c>
    </row>
    <row r="6" spans="1:32" x14ac:dyDescent="0.25">
      <c r="A6" s="8" t="s">
        <v>114</v>
      </c>
      <c r="B6" s="69">
        <f>Passenger_km!B6*About!$C$21</f>
        <v>0</v>
      </c>
      <c r="C6" s="69">
        <f>Passenger_km!C6*About!$C$21</f>
        <v>0</v>
      </c>
      <c r="D6" s="69">
        <f>Passenger_km!D6*About!$C$21</f>
        <v>0</v>
      </c>
      <c r="E6" s="69">
        <f>Passenger_km!E6*About!$C$21</f>
        <v>0</v>
      </c>
      <c r="F6" s="69">
        <f>Passenger_km!F6*About!$C$21</f>
        <v>0</v>
      </c>
      <c r="G6" s="69">
        <f>Passenger_km!G6*About!$C$21</f>
        <v>0</v>
      </c>
      <c r="H6" s="69">
        <f>Passenger_km!H6*About!$C$21</f>
        <v>0</v>
      </c>
      <c r="I6" s="69">
        <f>Passenger_km!I6*About!$C$21</f>
        <v>0</v>
      </c>
      <c r="J6" s="69">
        <f>Passenger_km!J6*About!$C$21</f>
        <v>0</v>
      </c>
      <c r="K6" s="69">
        <f>Passenger_km!K6*About!$C$21</f>
        <v>0</v>
      </c>
      <c r="L6" s="69">
        <f>Passenger_km!L6*About!$C$21</f>
        <v>0</v>
      </c>
      <c r="M6" s="69">
        <f>Passenger_km!M6*About!$C$21</f>
        <v>0</v>
      </c>
      <c r="N6" s="69">
        <f>Passenger_km!N6*About!$C$21</f>
        <v>0</v>
      </c>
      <c r="O6" s="69">
        <f>Passenger_km!O6*About!$C$21</f>
        <v>0</v>
      </c>
      <c r="P6" s="69">
        <f>Passenger_km!P6*About!$C$21</f>
        <v>0</v>
      </c>
      <c r="Q6" s="69">
        <f>Passenger_km!Q6*About!$C$21</f>
        <v>0</v>
      </c>
      <c r="R6" s="69">
        <f>Passenger_km!R6*About!$C$21</f>
        <v>0</v>
      </c>
      <c r="S6" s="69">
        <f>Passenger_km!S6*About!$C$21</f>
        <v>0</v>
      </c>
      <c r="T6" s="69">
        <f>Passenger_km!T6*About!$C$21</f>
        <v>0</v>
      </c>
      <c r="U6" s="69">
        <f>Passenger_km!U6*About!$C$21</f>
        <v>0</v>
      </c>
      <c r="V6" s="69">
        <f>Passenger_km!V6*About!$C$21</f>
        <v>0</v>
      </c>
      <c r="W6" s="69">
        <f>Passenger_km!W6*About!$C$21</f>
        <v>0</v>
      </c>
      <c r="X6" s="69">
        <f>Passenger_km!X6*About!$C$21</f>
        <v>0</v>
      </c>
      <c r="Y6" s="69">
        <f>Passenger_km!Y6*About!$C$21</f>
        <v>0</v>
      </c>
      <c r="Z6" s="69">
        <f>Passenger_km!Z6*About!$C$21</f>
        <v>0</v>
      </c>
      <c r="AA6" s="69">
        <f>Passenger_km!AA6*About!$C$21</f>
        <v>0</v>
      </c>
      <c r="AB6" s="69">
        <f>Passenger_km!AB6*About!$C$21</f>
        <v>0</v>
      </c>
      <c r="AC6" s="69">
        <f>Passenger_km!AC6*About!$C$21</f>
        <v>0</v>
      </c>
      <c r="AD6" s="69">
        <f>Passenger_km!AD6*About!$C$21</f>
        <v>0</v>
      </c>
      <c r="AE6" s="69">
        <f>Passenger_km!AE6*About!$C$21</f>
        <v>0</v>
      </c>
      <c r="AF6" s="69">
        <f>Passenger_km!AF6*About!$C$21</f>
        <v>0</v>
      </c>
    </row>
    <row r="7" spans="1:32" x14ac:dyDescent="0.2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25">
      <c r="A10" s="8"/>
    </row>
    <row r="12" spans="1:32" x14ac:dyDescent="0.25">
      <c r="A12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tabSelected="1" workbookViewId="0">
      <selection activeCell="D11" sqref="D11"/>
    </sheetView>
  </sheetViews>
  <sheetFormatPr defaultColWidth="11.42578125" defaultRowHeight="15" x14ac:dyDescent="0.25"/>
  <cols>
    <col min="1" max="1" width="42.85546875" bestFit="1" customWidth="1"/>
  </cols>
  <sheetData>
    <row r="1" spans="1:32" x14ac:dyDescent="0.25">
      <c r="A1" s="6" t="s">
        <v>129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8" t="s">
        <v>110</v>
      </c>
      <c r="B2" s="69">
        <f>Freight_km!B2*About!$C$21*About!$C$24</f>
        <v>12604.610154360002</v>
      </c>
      <c r="C2" s="69">
        <f>Freight_km!C2*About!$C$21*About!$C$24</f>
        <v>12559.98328914</v>
      </c>
      <c r="D2" s="69">
        <f>Freight_km!D2*About!$C$21*About!$C$24</f>
        <v>12535.19058624</v>
      </c>
      <c r="E2" s="69">
        <f>Freight_km!E2*About!$C$21*About!$C$24</f>
        <v>12527.75277537</v>
      </c>
      <c r="F2" s="69">
        <f>Freight_km!F2*About!$C$21*About!$C$24</f>
        <v>12538.496279960002</v>
      </c>
      <c r="G2" s="69">
        <f>Freight_km!G2*About!$C$21*About!$C$24</f>
        <v>12563.288982860002</v>
      </c>
      <c r="H2" s="69">
        <f>Freight_km!H2*About!$C$21*About!$C$24</f>
        <v>12612.874388660002</v>
      </c>
      <c r="I2" s="69">
        <f>Freight_km!I2*About!$C$21*About!$C$24</f>
        <v>12676.508992770003</v>
      </c>
      <c r="J2" s="69">
        <f>Freight_km!J2*About!$C$21*About!$C$24</f>
        <v>12745.102137460002</v>
      </c>
      <c r="K2" s="69">
        <f>Freight_km!K2*About!$C$21*About!$C$24</f>
        <v>12812.042435290001</v>
      </c>
      <c r="L2" s="69">
        <f>Freight_km!L2*About!$C$21*About!$C$24</f>
        <v>12874.024192540001</v>
      </c>
      <c r="M2" s="69">
        <f>Freight_km!M2*About!$C$21*About!$C$24</f>
        <v>12931.87383264</v>
      </c>
      <c r="N2" s="69">
        <f>Freight_km!N2*About!$C$21*About!$C$24</f>
        <v>12986.417779020001</v>
      </c>
      <c r="O2" s="69">
        <f>Freight_km!O2*About!$C$21*About!$C$24</f>
        <v>13034.350337960001</v>
      </c>
      <c r="P2" s="69">
        <f>Freight_km!P2*About!$C$21*About!$C$24</f>
        <v>13078.977203180002</v>
      </c>
      <c r="Q2" s="69">
        <f>Freight_km!Q2*About!$C$21*About!$C$24</f>
        <v>13120.298374680002</v>
      </c>
      <c r="R2" s="69">
        <f>Freight_km!R2*About!$C$21*About!$C$24</f>
        <v>13159.14027589</v>
      </c>
      <c r="S2" s="69">
        <f>Freight_km!S2*About!$C$21*About!$C$24</f>
        <v>13196.32933024</v>
      </c>
      <c r="T2" s="69">
        <f>Freight_km!T2*About!$C$21*About!$C$24</f>
        <v>13230.212690870001</v>
      </c>
      <c r="U2" s="69">
        <f>Freight_km!U2*About!$C$21*About!$C$24</f>
        <v>13263.269628070002</v>
      </c>
      <c r="V2" s="69">
        <f>Freight_km!V2*About!$C$21*About!$C$24</f>
        <v>13294.67371841</v>
      </c>
      <c r="W2" s="69">
        <f>Freight_km!W2*About!$C$21*About!$C$24</f>
        <v>13326.904232180003</v>
      </c>
      <c r="X2" s="69">
        <f>Freight_km!X2*About!$C$21*About!$C$24</f>
        <v>13355.829052230001</v>
      </c>
      <c r="Y2" s="69">
        <f>Freight_km!Y2*About!$C$21*About!$C$24</f>
        <v>13383.92744885</v>
      </c>
      <c r="Z2" s="69">
        <f>Freight_km!Z2*About!$C$21*About!$C$24</f>
        <v>13409.546575180002</v>
      </c>
      <c r="AA2" s="69">
        <f>Freight_km!AA2*About!$C$21*About!$C$24</f>
        <v>13435.992124940001</v>
      </c>
      <c r="AB2" s="69">
        <f>Freight_km!AB2*About!$C$21*About!$C$24</f>
        <v>13460.784827840002</v>
      </c>
      <c r="AC2" s="69">
        <f>Freight_km!AC2*About!$C$21*About!$C$24</f>
        <v>13483.924683880001</v>
      </c>
      <c r="AD2" s="69">
        <f>Freight_km!AD2*About!$C$21*About!$C$24</f>
        <v>13506.238116490002</v>
      </c>
      <c r="AE2" s="69">
        <f>Freight_km!AE2*About!$C$21*About!$C$24</f>
        <v>13528.551549100001</v>
      </c>
      <c r="AF2" s="69">
        <f>Freight_km!AF2*About!$C$21*About!$C$24</f>
        <v>13550.038558280001</v>
      </c>
    </row>
    <row r="3" spans="1:32" x14ac:dyDescent="0.25">
      <c r="A3" s="8" t="s">
        <v>111</v>
      </c>
      <c r="B3" s="69">
        <f>Freight_km!B3*About!$C$21*About!$C$24</f>
        <v>21870.469651520001</v>
      </c>
      <c r="C3" s="69">
        <f>Freight_km!C3*About!$C$21*About!$C$24</f>
        <v>21880.386732679999</v>
      </c>
      <c r="D3" s="69">
        <f>Freight_km!D3*About!$C$21*About!$C$24</f>
        <v>21916.7493636</v>
      </c>
      <c r="E3" s="69">
        <f>Freight_km!E3*About!$C$21*About!$C$24</f>
        <v>21952.28557109</v>
      </c>
      <c r="F3" s="69">
        <f>Freight_km!F3*About!$C$21*About!$C$24</f>
        <v>21995.259589450005</v>
      </c>
      <c r="G3" s="69">
        <f>Freight_km!G3*About!$C$21*About!$C$24</f>
        <v>22039.886454669999</v>
      </c>
      <c r="H3" s="69">
        <f>Freight_km!H3*About!$C$21*About!$C$24</f>
        <v>22113.438139940004</v>
      </c>
      <c r="I3" s="69">
        <f>Freight_km!I3*About!$C$21*About!$C$24</f>
        <v>22199.386176659998</v>
      </c>
      <c r="J3" s="69">
        <f>Freight_km!J3*About!$C$21*About!$C$24</f>
        <v>22296.904141400002</v>
      </c>
      <c r="K3" s="69">
        <f>Freight_km!K3*About!$C$21*About!$C$24</f>
        <v>22400.207070150002</v>
      </c>
      <c r="L3" s="69">
        <f>Freight_km!L3*About!$C$21*About!$C$24</f>
        <v>22512.600656630002</v>
      </c>
      <c r="M3" s="69">
        <f>Freight_km!M3*About!$C$21*About!$C$24</f>
        <v>22627.4735134</v>
      </c>
      <c r="N3" s="69">
        <f>Freight_km!N3*About!$C$21*About!$C$24</f>
        <v>22743.172793599999</v>
      </c>
      <c r="O3" s="69">
        <f>Freight_km!O3*About!$C$21*About!$C$24</f>
        <v>22853.087109789998</v>
      </c>
      <c r="P3" s="69">
        <f>Freight_km!P3*About!$C$21*About!$C$24</f>
        <v>22958.042885399998</v>
      </c>
      <c r="Q3" s="69">
        <f>Freight_km!Q3*About!$C$21*About!$C$24</f>
        <v>23058.866543860004</v>
      </c>
      <c r="R3" s="69">
        <f>Freight_km!R3*About!$C$21*About!$C$24</f>
        <v>23157.210932030001</v>
      </c>
      <c r="S3" s="69">
        <f>Freight_km!S3*About!$C$21*About!$C$24</f>
        <v>23253.90247334</v>
      </c>
      <c r="T3" s="69">
        <f>Freight_km!T3*About!$C$21*About!$C$24</f>
        <v>23348.941167789999</v>
      </c>
      <c r="U3" s="69">
        <f>Freight_km!U3*About!$C$21*About!$C$24</f>
        <v>23444.806285670002</v>
      </c>
      <c r="V3" s="69">
        <f>Freight_km!V3*About!$C$21*About!$C$24</f>
        <v>23543.150673840002</v>
      </c>
      <c r="W3" s="69">
        <f>Freight_km!W3*About!$C$21*About!$C$24</f>
        <v>23645.627179160001</v>
      </c>
      <c r="X3" s="69">
        <f>Freight_km!X3*About!$C$21*About!$C$24</f>
        <v>23745.624414190002</v>
      </c>
      <c r="Y3" s="69">
        <f>Freight_km!Y3*About!$C$21*About!$C$24</f>
        <v>23845.62164922</v>
      </c>
      <c r="Z3" s="69">
        <f>Freight_km!Z3*About!$C$21*About!$C$24</f>
        <v>23939.833920240002</v>
      </c>
      <c r="AA3" s="69">
        <f>Freight_km!AA3*About!$C$21*About!$C$24</f>
        <v>24035.699038120001</v>
      </c>
      <c r="AB3" s="69">
        <f>Freight_km!AB3*About!$C$21*About!$C$24</f>
        <v>24129.91130914</v>
      </c>
      <c r="AC3" s="69">
        <f>Freight_km!AC3*About!$C$21*About!$C$24</f>
        <v>24222.470733300004</v>
      </c>
      <c r="AD3" s="69">
        <f>Freight_km!AD3*About!$C$21*About!$C$24</f>
        <v>24312.55088717</v>
      </c>
      <c r="AE3" s="69">
        <f>Freight_km!AE3*About!$C$21*About!$C$24</f>
        <v>24400.978194180003</v>
      </c>
      <c r="AF3" s="69">
        <f>Freight_km!AF3*About!$C$21*About!$C$24</f>
        <v>24486.926230900004</v>
      </c>
    </row>
    <row r="4" spans="1:32" x14ac:dyDescent="0.25">
      <c r="A4" s="8" t="s">
        <v>112</v>
      </c>
      <c r="B4" s="69">
        <f>Freight_km!B4*About!$C$21</f>
        <v>562101.77122467523</v>
      </c>
      <c r="C4" s="69">
        <f>Freight_km!C4*About!$C$21</f>
        <v>592289.7467545697</v>
      </c>
      <c r="D4" s="69">
        <f>Freight_km!D4*About!$C$21</f>
        <v>620197.3792226396</v>
      </c>
      <c r="E4" s="69">
        <f>Freight_km!E4*About!$C$21</f>
        <v>647543.27095051261</v>
      </c>
      <c r="F4" s="69">
        <f>Freight_km!F4*About!$C$21</f>
        <v>675259.94984331704</v>
      </c>
      <c r="G4" s="69">
        <f>Freight_km!G4*About!$C$21</f>
        <v>704546.5914460303</v>
      </c>
      <c r="H4" s="69">
        <f>Freight_km!H4*About!$C$21</f>
        <v>736474.66488533479</v>
      </c>
      <c r="I4" s="69">
        <f>Freight_km!I4*About!$C$21</f>
        <v>770596.12774439587</v>
      </c>
      <c r="J4" s="69">
        <f>Freight_km!J4*About!$C$21</f>
        <v>806155.5117753034</v>
      </c>
      <c r="K4" s="69">
        <f>Freight_km!K4*About!$C$21</f>
        <v>842737.977577977</v>
      </c>
      <c r="L4" s="69">
        <f>Freight_km!L4*About!$C$21</f>
        <v>879883.24115367047</v>
      </c>
      <c r="M4" s="69">
        <f>Freight_km!M4*About!$C$21</f>
        <v>919013.68414460809</v>
      </c>
      <c r="N4" s="69">
        <f>Freight_km!N4*About!$C$21</f>
        <v>954889.28297110286</v>
      </c>
      <c r="O4" s="69">
        <f>Freight_km!O4*About!$C$21</f>
        <v>991512.56033415929</v>
      </c>
      <c r="P4" s="69">
        <f>Freight_km!P4*About!$C$21</f>
        <v>1028908.0552905437</v>
      </c>
      <c r="Q4" s="69">
        <f>Freight_km!Q4*About!$C$21</f>
        <v>1065690.7551809005</v>
      </c>
      <c r="R4" s="69">
        <f>Freight_km!R4*About!$C$21</f>
        <v>1105090.4819612156</v>
      </c>
      <c r="S4" s="69">
        <f>Freight_km!S4*About!$C$21</f>
        <v>1146533.0748698546</v>
      </c>
      <c r="T4" s="69">
        <f>Freight_km!T4*About!$C$21</f>
        <v>1199066.9050203371</v>
      </c>
      <c r="U4" s="69">
        <f>Freight_km!U4*About!$C$21</f>
        <v>1247456.5177055474</v>
      </c>
      <c r="V4" s="69">
        <f>Freight_km!V4*About!$C$21</f>
        <v>1294326.2050867062</v>
      </c>
      <c r="W4" s="69">
        <f>Freight_km!W4*About!$C$21</f>
        <v>1342449.8466371151</v>
      </c>
      <c r="X4" s="69">
        <f>Freight_km!X4*About!$C$21</f>
        <v>1390535.5395572134</v>
      </c>
      <c r="Y4" s="69">
        <f>Freight_km!Y4*About!$C$21</f>
        <v>1439417.8379988996</v>
      </c>
      <c r="Z4" s="69">
        <f>Freight_km!Z4*About!$C$21</f>
        <v>1486738.9735619205</v>
      </c>
      <c r="AA4" s="69">
        <f>Freight_km!AA4*About!$C$21</f>
        <v>1540319.5133253529</v>
      </c>
      <c r="AB4" s="69">
        <f>Freight_km!AB4*About!$C$21</f>
        <v>1592525.2855272552</v>
      </c>
      <c r="AC4" s="69">
        <f>Freight_km!AC4*About!$C$21</f>
        <v>1640089.0471458065</v>
      </c>
      <c r="AD4" s="69">
        <f>Freight_km!AD4*About!$C$21</f>
        <v>1692093.9559689395</v>
      </c>
      <c r="AE4" s="69">
        <f>Freight_km!AE4*About!$C$21</f>
        <v>1739277.6449136124</v>
      </c>
      <c r="AF4" s="69">
        <f>Freight_km!AF4*About!$C$21</f>
        <v>1784292.8901464944</v>
      </c>
    </row>
    <row r="5" spans="1:32" x14ac:dyDescent="0.2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25">
      <c r="A6" s="8" t="s">
        <v>114</v>
      </c>
      <c r="B6" s="69">
        <f>Freight_km!B6*About!$C$21</f>
        <v>94467.07984962406</v>
      </c>
      <c r="C6" s="69">
        <f>Freight_km!C6*About!$C$21</f>
        <v>94465.627990225519</v>
      </c>
      <c r="D6" s="69">
        <f>Freight_km!D6*About!$C$21</f>
        <v>94419.265234374994</v>
      </c>
      <c r="E6" s="69">
        <f>Freight_km!E6*About!$C$21</f>
        <v>94478.337590361465</v>
      </c>
      <c r="F6" s="69">
        <f>Freight_km!F6*About!$C$21</f>
        <v>94521.763960545781</v>
      </c>
      <c r="G6" s="69">
        <f>Freight_km!G6*About!$C$21</f>
        <v>94608.557243650052</v>
      </c>
      <c r="H6" s="69">
        <f>Freight_km!H6*About!$C$21</f>
        <v>94737.401767441857</v>
      </c>
      <c r="I6" s="69">
        <f>Freight_km!I6*About!$C$21</f>
        <v>94935.626953600338</v>
      </c>
      <c r="J6" s="69">
        <f>Freight_km!J6*About!$C$21</f>
        <v>95129.749635701271</v>
      </c>
      <c r="K6" s="69">
        <f>Freight_km!K6*About!$C$21</f>
        <v>95276.886666666673</v>
      </c>
      <c r="L6" s="69">
        <f>Freight_km!L6*About!$C$21</f>
        <v>95533.688184746177</v>
      </c>
      <c r="M6" s="69">
        <f>Freight_km!M6*About!$C$21</f>
        <v>95758.125762707481</v>
      </c>
      <c r="N6" s="69">
        <f>Freight_km!N6*About!$C$21</f>
        <v>95963.374376912994</v>
      </c>
      <c r="O6" s="69">
        <f>Freight_km!O6*About!$C$21</f>
        <v>96101.071868227111</v>
      </c>
      <c r="P6" s="69">
        <f>Freight_km!P6*About!$C$21</f>
        <v>96195.06374570448</v>
      </c>
      <c r="Q6" s="69">
        <f>Freight_km!Q6*About!$C$21</f>
        <v>96313.827628778192</v>
      </c>
      <c r="R6" s="69">
        <f>Freight_km!R6*About!$C$21</f>
        <v>96416.000106755615</v>
      </c>
      <c r="S6" s="69">
        <f>Freight_km!S6*About!$C$21</f>
        <v>96490.373422482255</v>
      </c>
      <c r="T6" s="69">
        <f>Freight_km!T6*About!$C$21</f>
        <v>96692.017308488605</v>
      </c>
      <c r="U6" s="69">
        <f>Freight_km!U6*About!$C$21</f>
        <v>96788.031021748058</v>
      </c>
      <c r="V6" s="69">
        <f>Freight_km!V6*About!$C$21</f>
        <v>96904.587484762291</v>
      </c>
      <c r="W6" s="69">
        <f>Freight_km!W6*About!$C$21</f>
        <v>97043.897424547278</v>
      </c>
      <c r="X6" s="69">
        <f>Freight_km!X6*About!$C$21</f>
        <v>97166.58067729084</v>
      </c>
      <c r="Y6" s="69">
        <f>Freight_km!Y6*About!$C$21</f>
        <v>97286.844142011832</v>
      </c>
      <c r="Z6" s="69">
        <f>Freight_km!Z6*About!$C$21</f>
        <v>97377.227361436395</v>
      </c>
      <c r="AA6" s="69">
        <f>Freight_km!AA6*About!$C$21</f>
        <v>97489.725840092709</v>
      </c>
      <c r="AB6" s="69">
        <f>Freight_km!AB6*About!$C$21</f>
        <v>97535.554830087844</v>
      </c>
      <c r="AC6" s="69">
        <f>Freight_km!AC6*About!$C$21</f>
        <v>97640.662046827812</v>
      </c>
      <c r="AD6" s="69">
        <f>Freight_km!AD6*About!$C$21</f>
        <v>97697.049078929485</v>
      </c>
      <c r="AE6" s="69">
        <f>Freight_km!AE6*About!$C$21</f>
        <v>97762.064610269677</v>
      </c>
      <c r="AF6" s="69">
        <f>Freight_km!AF6*About!$C$21</f>
        <v>97802.93270003653</v>
      </c>
    </row>
    <row r="7" spans="1:32" x14ac:dyDescent="0.2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25">
      <c r="A9" s="8"/>
    </row>
    <row r="11" spans="1:32" x14ac:dyDescent="0.2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ColWidth="11.42578125" defaultRowHeight="15" x14ac:dyDescent="0.25"/>
  <cols>
    <col min="1" max="1" width="46.140625" bestFit="1" customWidth="1"/>
    <col min="2" max="2" width="0" hidden="1" customWidth="1"/>
  </cols>
  <sheetData>
    <row r="1" spans="1:34" ht="15.75" thickBot="1" x14ac:dyDescent="0.3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2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2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2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2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2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2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2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2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2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2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2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2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2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2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2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2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2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2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2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2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2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2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2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2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2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2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2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2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2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2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2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2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2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2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2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2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2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2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2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2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2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2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2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2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2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2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2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2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2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2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2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2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2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2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2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2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2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2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2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2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2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2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2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2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2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2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2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2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2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2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2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2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2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2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2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2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2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2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2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2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2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2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2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2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2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2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2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2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2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2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2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2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2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2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2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2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2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2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2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2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2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2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2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2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2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2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2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2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2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2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2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2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2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2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2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2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2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2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2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2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2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2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2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2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2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2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2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2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2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2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2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2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2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2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2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2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2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2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2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2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2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2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2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2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2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2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2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2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2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2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2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2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2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2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2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2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2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2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2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2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2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2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2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2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2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2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2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2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2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2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2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2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2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2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2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2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2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2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2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2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2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2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2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2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2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2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2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2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2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2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2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2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2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2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2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2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2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2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2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2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2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2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2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2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2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2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2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2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2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2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2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2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2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2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2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2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2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2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2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2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2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2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2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2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2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2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2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2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2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2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2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2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2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2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2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2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2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2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2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2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2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2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2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2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2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2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2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2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2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2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2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2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2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2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2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2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2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2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2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2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2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2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2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2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2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2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2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2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2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2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2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2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2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2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2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2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2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2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2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2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2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2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2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2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2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2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2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2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2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2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2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2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2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2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2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2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2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2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2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2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2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2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2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2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2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2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2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2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2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2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2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2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2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2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2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2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2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2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2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2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2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2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2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2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2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2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2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2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2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2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2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2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2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2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2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2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2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2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2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2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2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2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2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2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2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2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2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2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2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2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2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2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2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2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2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2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2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2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2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2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2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2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2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2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2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2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2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2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2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2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2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2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2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2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2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2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2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2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2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2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2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39CD-3C49-4F88-A602-379C00AA5183}">
  <dimension ref="A1:AG251"/>
  <sheetViews>
    <sheetView workbookViewId="0">
      <pane xSplit="2" ySplit="1" topLeftCell="D175" activePane="bottomRight" state="frozen"/>
      <selection pane="topRight" activeCell="C1" sqref="C1"/>
      <selection pane="bottomLeft" activeCell="A2" sqref="A2"/>
      <selection pane="bottomRight" activeCell="D182" sqref="D182"/>
    </sheetView>
  </sheetViews>
  <sheetFormatPr defaultColWidth="11.42578125" defaultRowHeight="15" x14ac:dyDescent="0.25"/>
  <cols>
    <col min="1" max="1" width="37" bestFit="1" customWidth="1"/>
    <col min="2" max="2" width="7.85546875" hidden="1" customWidth="1"/>
    <col min="3" max="3" width="8.85546875" hidden="1" customWidth="1"/>
    <col min="4" max="4" width="13.42578125" customWidth="1"/>
    <col min="5" max="33" width="7.85546875" bestFit="1" customWidth="1"/>
  </cols>
  <sheetData>
    <row r="1" spans="1:33" ht="15.75" thickBot="1" x14ac:dyDescent="0.3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2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x14ac:dyDescent="0.25">
      <c r="A3" s="18" t="s">
        <v>201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x14ac:dyDescent="0.25">
      <c r="A4" s="20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x14ac:dyDescent="0.25">
      <c r="A5" s="22" t="s">
        <v>75</v>
      </c>
      <c r="B5" s="24">
        <v>316958901</v>
      </c>
      <c r="C5" s="24">
        <v>321103966</v>
      </c>
      <c r="D5" s="24">
        <v>325203751</v>
      </c>
      <c r="E5" s="24">
        <v>329324929</v>
      </c>
      <c r="F5" s="24">
        <v>332982268</v>
      </c>
      <c r="G5" s="24">
        <v>336234566</v>
      </c>
      <c r="H5" s="24">
        <v>339304588</v>
      </c>
      <c r="I5" s="24">
        <v>341688416</v>
      </c>
      <c r="J5" s="24">
        <v>343723797</v>
      </c>
      <c r="K5" s="24">
        <v>345835620</v>
      </c>
      <c r="L5" s="24">
        <v>347848443</v>
      </c>
      <c r="M5" s="24">
        <v>349919184</v>
      </c>
      <c r="N5" s="24">
        <v>352052902</v>
      </c>
      <c r="O5" s="24">
        <v>354192442</v>
      </c>
      <c r="P5" s="24">
        <v>356387637</v>
      </c>
      <c r="Q5" s="24">
        <v>358552498</v>
      </c>
      <c r="R5" s="24">
        <v>360684201</v>
      </c>
      <c r="S5" s="24">
        <v>362774316</v>
      </c>
      <c r="T5" s="24">
        <v>364870364</v>
      </c>
      <c r="U5" s="24">
        <v>366910120</v>
      </c>
      <c r="V5" s="24">
        <v>368845535</v>
      </c>
      <c r="W5" s="24">
        <v>370748727</v>
      </c>
      <c r="X5" s="24">
        <v>372691845</v>
      </c>
      <c r="Y5" s="24">
        <v>374677935</v>
      </c>
      <c r="Z5" s="24">
        <v>376737777</v>
      </c>
      <c r="AA5" s="24">
        <v>378911307</v>
      </c>
      <c r="AB5" s="24">
        <v>381236209</v>
      </c>
      <c r="AC5" s="24">
        <v>383655683</v>
      </c>
      <c r="AD5" s="24">
        <v>386106931</v>
      </c>
      <c r="AE5" s="24">
        <v>388600365</v>
      </c>
      <c r="AF5" s="24">
        <v>391160390</v>
      </c>
      <c r="AG5" s="24">
        <v>393783978</v>
      </c>
    </row>
    <row r="6" spans="1:33" x14ac:dyDescent="0.25">
      <c r="A6" s="25" t="s">
        <v>21</v>
      </c>
      <c r="B6" s="26">
        <v>41784911</v>
      </c>
      <c r="C6" s="26">
        <v>42544205</v>
      </c>
      <c r="D6" s="26">
        <v>43069565</v>
      </c>
      <c r="E6" s="26">
        <v>43449486</v>
      </c>
      <c r="F6" s="26">
        <v>43726356</v>
      </c>
      <c r="G6" s="26">
        <v>43931253</v>
      </c>
      <c r="H6" s="26">
        <v>44187863</v>
      </c>
      <c r="I6" s="26">
        <v>44447444</v>
      </c>
      <c r="J6" s="26">
        <v>44766717</v>
      </c>
      <c r="K6" s="26">
        <v>45195243</v>
      </c>
      <c r="L6" s="26">
        <v>45747773</v>
      </c>
      <c r="M6" s="26">
        <v>46431006</v>
      </c>
      <c r="N6" s="26">
        <v>47236784</v>
      </c>
      <c r="O6" s="26">
        <v>48134739</v>
      </c>
      <c r="P6" s="26">
        <v>49094420</v>
      </c>
      <c r="Q6" s="26">
        <v>50126760</v>
      </c>
      <c r="R6" s="26">
        <v>51231084</v>
      </c>
      <c r="S6" s="26">
        <v>52412109</v>
      </c>
      <c r="T6" s="26">
        <v>53719215</v>
      </c>
      <c r="U6" s="26">
        <v>55109644</v>
      </c>
      <c r="V6" s="26">
        <v>56573037</v>
      </c>
      <c r="W6" s="26">
        <v>58109100</v>
      </c>
      <c r="X6" s="26">
        <v>59735302</v>
      </c>
      <c r="Y6" s="26">
        <v>61468105</v>
      </c>
      <c r="Z6" s="26">
        <v>63324424</v>
      </c>
      <c r="AA6" s="26">
        <v>65349694</v>
      </c>
      <c r="AB6" s="26">
        <v>67514270</v>
      </c>
      <c r="AC6" s="26">
        <v>69817449</v>
      </c>
      <c r="AD6" s="26">
        <v>72263733</v>
      </c>
      <c r="AE6" s="26">
        <v>74852926</v>
      </c>
      <c r="AF6" s="26">
        <v>77595960</v>
      </c>
      <c r="AG6" s="26">
        <v>80506210</v>
      </c>
    </row>
    <row r="7" spans="1:33" x14ac:dyDescent="0.25">
      <c r="A7" s="27" t="s">
        <v>22</v>
      </c>
      <c r="B7" s="28">
        <v>274390885</v>
      </c>
      <c r="C7" s="28">
        <v>277761604</v>
      </c>
      <c r="D7" s="28">
        <v>281322557</v>
      </c>
      <c r="E7" s="28">
        <v>285052875</v>
      </c>
      <c r="F7" s="28">
        <v>288422505</v>
      </c>
      <c r="G7" s="28">
        <v>291459630</v>
      </c>
      <c r="H7" s="28">
        <v>294263318</v>
      </c>
      <c r="I7" s="28">
        <v>296379268</v>
      </c>
      <c r="J7" s="28">
        <v>298088037</v>
      </c>
      <c r="K7" s="28">
        <v>299764090</v>
      </c>
      <c r="L7" s="28">
        <v>301217510</v>
      </c>
      <c r="M7" s="28">
        <v>302598665</v>
      </c>
      <c r="N7" s="28">
        <v>303921074</v>
      </c>
      <c r="O7" s="28">
        <v>305157786</v>
      </c>
      <c r="P7" s="28">
        <v>306388571</v>
      </c>
      <c r="Q7" s="28">
        <v>307515389</v>
      </c>
      <c r="R7" s="28">
        <v>308537501</v>
      </c>
      <c r="S7" s="28">
        <v>309441537</v>
      </c>
      <c r="T7" s="28">
        <v>310225359</v>
      </c>
      <c r="U7" s="28">
        <v>310869729</v>
      </c>
      <c r="V7" s="28">
        <v>311336823</v>
      </c>
      <c r="W7" s="28">
        <v>311698352</v>
      </c>
      <c r="X7" s="28">
        <v>312009754</v>
      </c>
      <c r="Y7" s="28">
        <v>312257676</v>
      </c>
      <c r="Z7" s="28">
        <v>312455914</v>
      </c>
      <c r="AA7" s="28">
        <v>312598914</v>
      </c>
      <c r="AB7" s="28">
        <v>312753870</v>
      </c>
      <c r="AC7" s="28">
        <v>312864831</v>
      </c>
      <c r="AD7" s="28">
        <v>312864159</v>
      </c>
      <c r="AE7" s="28">
        <v>312762689</v>
      </c>
      <c r="AF7" s="28">
        <v>312573735</v>
      </c>
      <c r="AG7" s="28">
        <v>312281036</v>
      </c>
    </row>
    <row r="8" spans="1:33" x14ac:dyDescent="0.25">
      <c r="A8" s="27" t="s">
        <v>23</v>
      </c>
      <c r="B8" s="28">
        <v>783105</v>
      </c>
      <c r="C8" s="28">
        <v>798157</v>
      </c>
      <c r="D8" s="28">
        <v>811629</v>
      </c>
      <c r="E8" s="28">
        <v>822568</v>
      </c>
      <c r="F8" s="28">
        <v>833407</v>
      </c>
      <c r="G8" s="28">
        <v>843683</v>
      </c>
      <c r="H8" s="28">
        <v>853407</v>
      </c>
      <c r="I8" s="28">
        <v>861704</v>
      </c>
      <c r="J8" s="28">
        <v>869043</v>
      </c>
      <c r="K8" s="28">
        <v>876287</v>
      </c>
      <c r="L8" s="28">
        <v>883160</v>
      </c>
      <c r="M8" s="28">
        <v>889513</v>
      </c>
      <c r="N8" s="28">
        <v>895044</v>
      </c>
      <c r="O8" s="28">
        <v>899917</v>
      </c>
      <c r="P8" s="28">
        <v>904646</v>
      </c>
      <c r="Q8" s="28">
        <v>910349</v>
      </c>
      <c r="R8" s="28">
        <v>915616</v>
      </c>
      <c r="S8" s="28">
        <v>920670</v>
      </c>
      <c r="T8" s="28">
        <v>925790</v>
      </c>
      <c r="U8" s="28">
        <v>930747</v>
      </c>
      <c r="V8" s="28">
        <v>935675</v>
      </c>
      <c r="W8" s="28">
        <v>941275</v>
      </c>
      <c r="X8" s="28">
        <v>946789</v>
      </c>
      <c r="Y8" s="28">
        <v>952154</v>
      </c>
      <c r="Z8" s="28">
        <v>957439</v>
      </c>
      <c r="AA8" s="28">
        <v>962699</v>
      </c>
      <c r="AB8" s="28">
        <v>968069</v>
      </c>
      <c r="AC8" s="28">
        <v>973403</v>
      </c>
      <c r="AD8" s="28">
        <v>979039</v>
      </c>
      <c r="AE8" s="28">
        <v>984750</v>
      </c>
      <c r="AF8" s="28">
        <v>990695</v>
      </c>
      <c r="AG8" s="28">
        <v>996732</v>
      </c>
    </row>
    <row r="9" spans="1:33" x14ac:dyDescent="0.25">
      <c r="A9" s="22" t="s">
        <v>76</v>
      </c>
      <c r="B9" s="24">
        <v>27780</v>
      </c>
      <c r="C9" s="24">
        <v>28227</v>
      </c>
      <c r="D9" s="24">
        <v>28616</v>
      </c>
      <c r="E9" s="24">
        <v>28937</v>
      </c>
      <c r="F9" s="24">
        <v>29269</v>
      </c>
      <c r="G9" s="24">
        <v>29578</v>
      </c>
      <c r="H9" s="24">
        <v>29884</v>
      </c>
      <c r="I9" s="24">
        <v>30196</v>
      </c>
      <c r="J9" s="24">
        <v>30516</v>
      </c>
      <c r="K9" s="24">
        <v>30796</v>
      </c>
      <c r="L9" s="24">
        <v>31076</v>
      </c>
      <c r="M9" s="24">
        <v>31336</v>
      </c>
      <c r="N9" s="24">
        <v>31596</v>
      </c>
      <c r="O9" s="24">
        <v>31834</v>
      </c>
      <c r="P9" s="24">
        <v>32064</v>
      </c>
      <c r="Q9" s="24">
        <v>32286</v>
      </c>
      <c r="R9" s="24">
        <v>32502</v>
      </c>
      <c r="S9" s="24">
        <v>32714</v>
      </c>
      <c r="T9" s="24">
        <v>32922</v>
      </c>
      <c r="U9" s="24">
        <v>33128</v>
      </c>
      <c r="V9" s="24">
        <v>33343</v>
      </c>
      <c r="W9" s="24">
        <v>33560</v>
      </c>
      <c r="X9" s="24">
        <v>33781</v>
      </c>
      <c r="Y9" s="24">
        <v>34006</v>
      </c>
      <c r="Z9" s="24">
        <v>34232</v>
      </c>
      <c r="AA9" s="24">
        <v>34460</v>
      </c>
      <c r="AB9" s="24">
        <v>34691</v>
      </c>
      <c r="AC9" s="24">
        <v>34918</v>
      </c>
      <c r="AD9" s="24">
        <v>35150</v>
      </c>
      <c r="AE9" s="24">
        <v>35394</v>
      </c>
      <c r="AF9" s="24">
        <v>35659</v>
      </c>
      <c r="AG9" s="24">
        <v>35955</v>
      </c>
    </row>
    <row r="10" spans="1:33" x14ac:dyDescent="0.25">
      <c r="A10" s="25" t="s">
        <v>25</v>
      </c>
      <c r="B10" s="26">
        <v>13272</v>
      </c>
      <c r="C10" s="26">
        <v>13420</v>
      </c>
      <c r="D10" s="26">
        <v>13543</v>
      </c>
      <c r="E10" s="26">
        <v>13634</v>
      </c>
      <c r="F10" s="26">
        <v>13731</v>
      </c>
      <c r="G10" s="26">
        <v>13815</v>
      </c>
      <c r="H10" s="26">
        <v>13892</v>
      </c>
      <c r="I10" s="26">
        <v>13982</v>
      </c>
      <c r="J10" s="26">
        <v>14076</v>
      </c>
      <c r="K10" s="26">
        <v>14140</v>
      </c>
      <c r="L10" s="26">
        <v>14211</v>
      </c>
      <c r="M10" s="26">
        <v>14276</v>
      </c>
      <c r="N10" s="26">
        <v>14340</v>
      </c>
      <c r="O10" s="26">
        <v>14381</v>
      </c>
      <c r="P10" s="26">
        <v>14422</v>
      </c>
      <c r="Q10" s="26">
        <v>14457</v>
      </c>
      <c r="R10" s="26">
        <v>14484</v>
      </c>
      <c r="S10" s="26">
        <v>14510</v>
      </c>
      <c r="T10" s="26">
        <v>14532</v>
      </c>
      <c r="U10" s="26">
        <v>14550</v>
      </c>
      <c r="V10" s="26">
        <v>14574</v>
      </c>
      <c r="W10" s="26">
        <v>14597</v>
      </c>
      <c r="X10" s="26">
        <v>14618</v>
      </c>
      <c r="Y10" s="26">
        <v>14638</v>
      </c>
      <c r="Z10" s="26">
        <v>14654</v>
      </c>
      <c r="AA10" s="26">
        <v>14665</v>
      </c>
      <c r="AB10" s="26">
        <v>14673</v>
      </c>
      <c r="AC10" s="26">
        <v>14671</v>
      </c>
      <c r="AD10" s="26">
        <v>14668</v>
      </c>
      <c r="AE10" s="26">
        <v>14677</v>
      </c>
      <c r="AF10" s="26">
        <v>14701</v>
      </c>
      <c r="AG10" s="26">
        <v>14750</v>
      </c>
    </row>
    <row r="11" spans="1:33" x14ac:dyDescent="0.25">
      <c r="A11" s="27" t="s">
        <v>26</v>
      </c>
      <c r="B11" s="31">
        <v>787</v>
      </c>
      <c r="C11" s="31">
        <v>816</v>
      </c>
      <c r="D11" s="31">
        <v>842</v>
      </c>
      <c r="E11" s="31">
        <v>875</v>
      </c>
      <c r="F11" s="31">
        <v>904</v>
      </c>
      <c r="G11" s="31">
        <v>925</v>
      </c>
      <c r="H11" s="31">
        <v>956</v>
      </c>
      <c r="I11" s="31">
        <v>991</v>
      </c>
      <c r="J11" s="28">
        <v>1033</v>
      </c>
      <c r="K11" s="28">
        <v>1069</v>
      </c>
      <c r="L11" s="28">
        <v>1103</v>
      </c>
      <c r="M11" s="28">
        <v>1131</v>
      </c>
      <c r="N11" s="28">
        <v>1161</v>
      </c>
      <c r="O11" s="28">
        <v>1193</v>
      </c>
      <c r="P11" s="28">
        <v>1218</v>
      </c>
      <c r="Q11" s="28">
        <v>1239</v>
      </c>
      <c r="R11" s="28">
        <v>1260</v>
      </c>
      <c r="S11" s="28">
        <v>1278</v>
      </c>
      <c r="T11" s="28">
        <v>1294</v>
      </c>
      <c r="U11" s="28">
        <v>1308</v>
      </c>
      <c r="V11" s="28">
        <v>1322</v>
      </c>
      <c r="W11" s="28">
        <v>1335</v>
      </c>
      <c r="X11" s="28">
        <v>1347</v>
      </c>
      <c r="Y11" s="28">
        <v>1358</v>
      </c>
      <c r="Z11" s="28">
        <v>1370</v>
      </c>
      <c r="AA11" s="28">
        <v>1381</v>
      </c>
      <c r="AB11" s="28">
        <v>1390</v>
      </c>
      <c r="AC11" s="28">
        <v>1400</v>
      </c>
      <c r="AD11" s="28">
        <v>1409</v>
      </c>
      <c r="AE11" s="28">
        <v>1415</v>
      </c>
      <c r="AF11" s="28">
        <v>1421</v>
      </c>
      <c r="AG11" s="28">
        <v>1430</v>
      </c>
    </row>
    <row r="12" spans="1:33" x14ac:dyDescent="0.25">
      <c r="A12" s="27" t="s">
        <v>27</v>
      </c>
      <c r="B12" s="28">
        <v>13721</v>
      </c>
      <c r="C12" s="28">
        <v>13991</v>
      </c>
      <c r="D12" s="28">
        <v>14231</v>
      </c>
      <c r="E12" s="28">
        <v>14428</v>
      </c>
      <c r="F12" s="28">
        <v>14633</v>
      </c>
      <c r="G12" s="28">
        <v>14837</v>
      </c>
      <c r="H12" s="28">
        <v>15035</v>
      </c>
      <c r="I12" s="28">
        <v>15222</v>
      </c>
      <c r="J12" s="28">
        <v>15408</v>
      </c>
      <c r="K12" s="28">
        <v>15587</v>
      </c>
      <c r="L12" s="28">
        <v>15762</v>
      </c>
      <c r="M12" s="28">
        <v>15929</v>
      </c>
      <c r="N12" s="28">
        <v>16095</v>
      </c>
      <c r="O12" s="28">
        <v>16260</v>
      </c>
      <c r="P12" s="28">
        <v>16425</v>
      </c>
      <c r="Q12" s="28">
        <v>16591</v>
      </c>
      <c r="R12" s="28">
        <v>16757</v>
      </c>
      <c r="S12" s="28">
        <v>16926</v>
      </c>
      <c r="T12" s="28">
        <v>17097</v>
      </c>
      <c r="U12" s="28">
        <v>17270</v>
      </c>
      <c r="V12" s="28">
        <v>17447</v>
      </c>
      <c r="W12" s="28">
        <v>17629</v>
      </c>
      <c r="X12" s="28">
        <v>17816</v>
      </c>
      <c r="Y12" s="28">
        <v>18010</v>
      </c>
      <c r="Z12" s="28">
        <v>18209</v>
      </c>
      <c r="AA12" s="28">
        <v>18414</v>
      </c>
      <c r="AB12" s="28">
        <v>18628</v>
      </c>
      <c r="AC12" s="28">
        <v>18848</v>
      </c>
      <c r="AD12" s="28">
        <v>19073</v>
      </c>
      <c r="AE12" s="28">
        <v>19303</v>
      </c>
      <c r="AF12" s="28">
        <v>19537</v>
      </c>
      <c r="AG12" s="28">
        <v>19775</v>
      </c>
    </row>
    <row r="13" spans="1:33" x14ac:dyDescent="0.25">
      <c r="A13" s="22" t="s">
        <v>77</v>
      </c>
      <c r="B13" s="24">
        <v>23004082</v>
      </c>
      <c r="C13" s="24">
        <v>23604769</v>
      </c>
      <c r="D13" s="24">
        <v>24205986</v>
      </c>
      <c r="E13" s="24">
        <v>24775853</v>
      </c>
      <c r="F13" s="24">
        <v>25290346</v>
      </c>
      <c r="G13" s="24">
        <v>25768418</v>
      </c>
      <c r="H13" s="24">
        <v>26280155</v>
      </c>
      <c r="I13" s="24">
        <v>26790308</v>
      </c>
      <c r="J13" s="24">
        <v>27314596</v>
      </c>
      <c r="K13" s="24">
        <v>27880336</v>
      </c>
      <c r="L13" s="24">
        <v>28420654</v>
      </c>
      <c r="M13" s="24">
        <v>28957302</v>
      </c>
      <c r="N13" s="24">
        <v>29504383</v>
      </c>
      <c r="O13" s="24">
        <v>29983323</v>
      </c>
      <c r="P13" s="24">
        <v>30450803</v>
      </c>
      <c r="Q13" s="24">
        <v>30868481</v>
      </c>
      <c r="R13" s="24">
        <v>31278798</v>
      </c>
      <c r="S13" s="24">
        <v>31714977</v>
      </c>
      <c r="T13" s="24">
        <v>32131736</v>
      </c>
      <c r="U13" s="24">
        <v>32692730</v>
      </c>
      <c r="V13" s="24">
        <v>33113101</v>
      </c>
      <c r="W13" s="24">
        <v>33544777</v>
      </c>
      <c r="X13" s="24">
        <v>34031217</v>
      </c>
      <c r="Y13" s="24">
        <v>34531253</v>
      </c>
      <c r="Z13" s="24">
        <v>35032380</v>
      </c>
      <c r="AA13" s="24">
        <v>35529733</v>
      </c>
      <c r="AB13" s="24">
        <v>36099599</v>
      </c>
      <c r="AC13" s="24">
        <v>36649895</v>
      </c>
      <c r="AD13" s="24">
        <v>37135284</v>
      </c>
      <c r="AE13" s="24">
        <v>37694100</v>
      </c>
      <c r="AF13" s="24">
        <v>38229202</v>
      </c>
      <c r="AG13" s="24">
        <v>38747747</v>
      </c>
    </row>
    <row r="14" spans="1:33" x14ac:dyDescent="0.25">
      <c r="A14" s="25" t="s">
        <v>29</v>
      </c>
      <c r="B14" s="26">
        <v>2136153</v>
      </c>
      <c r="C14" s="26">
        <v>2167005</v>
      </c>
      <c r="D14" s="26">
        <v>2196766</v>
      </c>
      <c r="E14" s="26">
        <v>2223003</v>
      </c>
      <c r="F14" s="26">
        <v>2242483</v>
      </c>
      <c r="G14" s="26">
        <v>2268808</v>
      </c>
      <c r="H14" s="26">
        <v>2299450</v>
      </c>
      <c r="I14" s="26">
        <v>2324859</v>
      </c>
      <c r="J14" s="26">
        <v>2346559</v>
      </c>
      <c r="K14" s="26">
        <v>2376294</v>
      </c>
      <c r="L14" s="26">
        <v>2407485</v>
      </c>
      <c r="M14" s="26">
        <v>2439992</v>
      </c>
      <c r="N14" s="26">
        <v>2471782</v>
      </c>
      <c r="O14" s="26">
        <v>2500944</v>
      </c>
      <c r="P14" s="26">
        <v>2534388</v>
      </c>
      <c r="Q14" s="26">
        <v>2564901</v>
      </c>
      <c r="R14" s="26">
        <v>2596130</v>
      </c>
      <c r="S14" s="26">
        <v>2630400</v>
      </c>
      <c r="T14" s="26">
        <v>2663449</v>
      </c>
      <c r="U14" s="26">
        <v>2712839</v>
      </c>
      <c r="V14" s="26">
        <v>2747620</v>
      </c>
      <c r="W14" s="26">
        <v>2786590</v>
      </c>
      <c r="X14" s="26">
        <v>2828500</v>
      </c>
      <c r="Y14" s="26">
        <v>2869986</v>
      </c>
      <c r="Z14" s="26">
        <v>2914712</v>
      </c>
      <c r="AA14" s="26">
        <v>2959198</v>
      </c>
      <c r="AB14" s="26">
        <v>3009598</v>
      </c>
      <c r="AC14" s="26">
        <v>3059344</v>
      </c>
      <c r="AD14" s="26">
        <v>3105933</v>
      </c>
      <c r="AE14" s="26">
        <v>3159694</v>
      </c>
      <c r="AF14" s="26">
        <v>3211013</v>
      </c>
      <c r="AG14" s="26">
        <v>3261850</v>
      </c>
    </row>
    <row r="15" spans="1:33" x14ac:dyDescent="0.25">
      <c r="A15" s="27" t="s">
        <v>30</v>
      </c>
      <c r="B15" s="28">
        <v>15691582</v>
      </c>
      <c r="C15" s="28">
        <v>16077370</v>
      </c>
      <c r="D15" s="28">
        <v>16472235</v>
      </c>
      <c r="E15" s="28">
        <v>16845416</v>
      </c>
      <c r="F15" s="28">
        <v>17179584</v>
      </c>
      <c r="G15" s="28">
        <v>17518228</v>
      </c>
      <c r="H15" s="28">
        <v>17885283</v>
      </c>
      <c r="I15" s="28">
        <v>18247963</v>
      </c>
      <c r="J15" s="28">
        <v>18620614</v>
      </c>
      <c r="K15" s="28">
        <v>19020068</v>
      </c>
      <c r="L15" s="28">
        <v>19398480</v>
      </c>
      <c r="M15" s="28">
        <v>19772320</v>
      </c>
      <c r="N15" s="28">
        <v>20152783</v>
      </c>
      <c r="O15" s="28">
        <v>20483664</v>
      </c>
      <c r="P15" s="28">
        <v>20801973</v>
      </c>
      <c r="Q15" s="28">
        <v>21081913</v>
      </c>
      <c r="R15" s="28">
        <v>21354108</v>
      </c>
      <c r="S15" s="28">
        <v>21644883</v>
      </c>
      <c r="T15" s="28">
        <v>21921599</v>
      </c>
      <c r="U15" s="28">
        <v>22294144</v>
      </c>
      <c r="V15" s="28">
        <v>22573442</v>
      </c>
      <c r="W15" s="28">
        <v>22854469</v>
      </c>
      <c r="X15" s="28">
        <v>23177026</v>
      </c>
      <c r="Y15" s="28">
        <v>23506153</v>
      </c>
      <c r="Z15" s="28">
        <v>23841168</v>
      </c>
      <c r="AA15" s="28">
        <v>24177686</v>
      </c>
      <c r="AB15" s="28">
        <v>24556392</v>
      </c>
      <c r="AC15" s="28">
        <v>24918013</v>
      </c>
      <c r="AD15" s="28">
        <v>25241250</v>
      </c>
      <c r="AE15" s="28">
        <v>25606164</v>
      </c>
      <c r="AF15" s="28">
        <v>25953882</v>
      </c>
      <c r="AG15" s="28">
        <v>26285443</v>
      </c>
    </row>
    <row r="16" spans="1:33" x14ac:dyDescent="0.25">
      <c r="A16" s="27" t="s">
        <v>31</v>
      </c>
      <c r="B16" s="28">
        <v>5176346</v>
      </c>
      <c r="C16" s="28">
        <v>5360394</v>
      </c>
      <c r="D16" s="28">
        <v>5536985</v>
      </c>
      <c r="E16" s="28">
        <v>5707434</v>
      </c>
      <c r="F16" s="28">
        <v>5868279</v>
      </c>
      <c r="G16" s="28">
        <v>5981382</v>
      </c>
      <c r="H16" s="28">
        <v>6095422</v>
      </c>
      <c r="I16" s="28">
        <v>6217485</v>
      </c>
      <c r="J16" s="28">
        <v>6347424</v>
      </c>
      <c r="K16" s="28">
        <v>6483974</v>
      </c>
      <c r="L16" s="28">
        <v>6614689</v>
      </c>
      <c r="M16" s="28">
        <v>6744990</v>
      </c>
      <c r="N16" s="28">
        <v>6879818</v>
      </c>
      <c r="O16" s="28">
        <v>6998715</v>
      </c>
      <c r="P16" s="28">
        <v>7114442</v>
      </c>
      <c r="Q16" s="28">
        <v>7221667</v>
      </c>
      <c r="R16" s="28">
        <v>7328559</v>
      </c>
      <c r="S16" s="28">
        <v>7439694</v>
      </c>
      <c r="T16" s="28">
        <v>7546688</v>
      </c>
      <c r="U16" s="28">
        <v>7685747</v>
      </c>
      <c r="V16" s="28">
        <v>7792039</v>
      </c>
      <c r="W16" s="28">
        <v>7903719</v>
      </c>
      <c r="X16" s="28">
        <v>8025690</v>
      </c>
      <c r="Y16" s="28">
        <v>8155114</v>
      </c>
      <c r="Z16" s="28">
        <v>8276500</v>
      </c>
      <c r="AA16" s="28">
        <v>8392849</v>
      </c>
      <c r="AB16" s="28">
        <v>8533610</v>
      </c>
      <c r="AC16" s="28">
        <v>8672539</v>
      </c>
      <c r="AD16" s="28">
        <v>8788101</v>
      </c>
      <c r="AE16" s="28">
        <v>8928243</v>
      </c>
      <c r="AF16" s="28">
        <v>9064307</v>
      </c>
      <c r="AG16" s="28">
        <v>9200454</v>
      </c>
    </row>
    <row r="17" spans="1:33" x14ac:dyDescent="0.25">
      <c r="A17" s="20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5">
      <c r="A18" s="22" t="s">
        <v>75</v>
      </c>
      <c r="B18" s="24">
        <v>38603984</v>
      </c>
      <c r="C18" s="24">
        <v>39321131</v>
      </c>
      <c r="D18" s="24">
        <v>39954000</v>
      </c>
      <c r="E18" s="24">
        <v>40483047</v>
      </c>
      <c r="F18" s="24">
        <v>40972483</v>
      </c>
      <c r="G18" s="24">
        <v>41420160</v>
      </c>
      <c r="H18" s="24">
        <v>41842494</v>
      </c>
      <c r="I18" s="24">
        <v>42215659</v>
      </c>
      <c r="J18" s="24">
        <v>42547153</v>
      </c>
      <c r="K18" s="24">
        <v>42859605</v>
      </c>
      <c r="L18" s="24">
        <v>43170111</v>
      </c>
      <c r="M18" s="24">
        <v>43504501</v>
      </c>
      <c r="N18" s="24">
        <v>43849369</v>
      </c>
      <c r="O18" s="24">
        <v>44196287</v>
      </c>
      <c r="P18" s="24">
        <v>44509130</v>
      </c>
      <c r="Q18" s="24">
        <v>44830502</v>
      </c>
      <c r="R18" s="24">
        <v>45164722</v>
      </c>
      <c r="S18" s="24">
        <v>45514184</v>
      </c>
      <c r="T18" s="24">
        <v>45875419</v>
      </c>
      <c r="U18" s="24">
        <v>46248654</v>
      </c>
      <c r="V18" s="24">
        <v>46637818</v>
      </c>
      <c r="W18" s="24">
        <v>47040557</v>
      </c>
      <c r="X18" s="24">
        <v>47464910</v>
      </c>
      <c r="Y18" s="24">
        <v>47913594</v>
      </c>
      <c r="Z18" s="24">
        <v>48378699</v>
      </c>
      <c r="AA18" s="24">
        <v>48863841</v>
      </c>
      <c r="AB18" s="24">
        <v>49369762</v>
      </c>
      <c r="AC18" s="24">
        <v>49893220</v>
      </c>
      <c r="AD18" s="24">
        <v>50422091</v>
      </c>
      <c r="AE18" s="24">
        <v>50967811</v>
      </c>
      <c r="AF18" s="24">
        <v>51542414</v>
      </c>
      <c r="AG18" s="24">
        <v>52156647</v>
      </c>
    </row>
    <row r="19" spans="1:33" x14ac:dyDescent="0.25">
      <c r="A19" s="27" t="s">
        <v>33</v>
      </c>
      <c r="B19" s="28">
        <v>31809169</v>
      </c>
      <c r="C19" s="28">
        <v>32409449</v>
      </c>
      <c r="D19" s="28">
        <v>32946552</v>
      </c>
      <c r="E19" s="28">
        <v>33398962</v>
      </c>
      <c r="F19" s="28">
        <v>33815750</v>
      </c>
      <c r="G19" s="28">
        <v>34194387</v>
      </c>
      <c r="H19" s="28">
        <v>34548138</v>
      </c>
      <c r="I19" s="28">
        <v>34854238</v>
      </c>
      <c r="J19" s="28">
        <v>35125204</v>
      </c>
      <c r="K19" s="28">
        <v>35383255</v>
      </c>
      <c r="L19" s="28">
        <v>35644284</v>
      </c>
      <c r="M19" s="28">
        <v>35932086</v>
      </c>
      <c r="N19" s="28">
        <v>36231782</v>
      </c>
      <c r="O19" s="28">
        <v>36529554</v>
      </c>
      <c r="P19" s="28">
        <v>36797520</v>
      </c>
      <c r="Q19" s="28">
        <v>37072012</v>
      </c>
      <c r="R19" s="28">
        <v>37357790</v>
      </c>
      <c r="S19" s="28">
        <v>37657532</v>
      </c>
      <c r="T19" s="28">
        <v>37968506</v>
      </c>
      <c r="U19" s="28">
        <v>38290878</v>
      </c>
      <c r="V19" s="28">
        <v>38628446</v>
      </c>
      <c r="W19" s="28">
        <v>38981568</v>
      </c>
      <c r="X19" s="28">
        <v>39354151</v>
      </c>
      <c r="Y19" s="28">
        <v>39749002</v>
      </c>
      <c r="Z19" s="28">
        <v>40156352</v>
      </c>
      <c r="AA19" s="28">
        <v>40581219</v>
      </c>
      <c r="AB19" s="28">
        <v>41024681</v>
      </c>
      <c r="AC19" s="28">
        <v>41485857</v>
      </c>
      <c r="AD19" s="28">
        <v>41951656</v>
      </c>
      <c r="AE19" s="28">
        <v>42433451</v>
      </c>
      <c r="AF19" s="28">
        <v>42942842</v>
      </c>
      <c r="AG19" s="28">
        <v>43490302</v>
      </c>
    </row>
    <row r="20" spans="1:33" x14ac:dyDescent="0.25">
      <c r="A20" s="32" t="s">
        <v>34</v>
      </c>
      <c r="B20" s="33">
        <v>6794815</v>
      </c>
      <c r="C20" s="33">
        <v>6911682</v>
      </c>
      <c r="D20" s="33">
        <v>7007448</v>
      </c>
      <c r="E20" s="33">
        <v>7084085</v>
      </c>
      <c r="F20" s="33">
        <v>7156733</v>
      </c>
      <c r="G20" s="33">
        <v>7225773</v>
      </c>
      <c r="H20" s="33">
        <v>7294356</v>
      </c>
      <c r="I20" s="33">
        <v>7361421</v>
      </c>
      <c r="J20" s="33">
        <v>7421949</v>
      </c>
      <c r="K20" s="33">
        <v>7476350</v>
      </c>
      <c r="L20" s="33">
        <v>7525827</v>
      </c>
      <c r="M20" s="33">
        <v>7572415</v>
      </c>
      <c r="N20" s="33">
        <v>7617587</v>
      </c>
      <c r="O20" s="33">
        <v>7666733</v>
      </c>
      <c r="P20" s="33">
        <v>7711610</v>
      </c>
      <c r="Q20" s="33">
        <v>7758490</v>
      </c>
      <c r="R20" s="33">
        <v>7806932</v>
      </c>
      <c r="S20" s="33">
        <v>7856652</v>
      </c>
      <c r="T20" s="33">
        <v>7906913</v>
      </c>
      <c r="U20" s="33">
        <v>7957776</v>
      </c>
      <c r="V20" s="33">
        <v>8009372</v>
      </c>
      <c r="W20" s="33">
        <v>8058989</v>
      </c>
      <c r="X20" s="33">
        <v>8110759</v>
      </c>
      <c r="Y20" s="33">
        <v>8164592</v>
      </c>
      <c r="Z20" s="33">
        <v>8222347</v>
      </c>
      <c r="AA20" s="33">
        <v>8282622</v>
      </c>
      <c r="AB20" s="33">
        <v>8345081</v>
      </c>
      <c r="AC20" s="33">
        <v>8407363</v>
      </c>
      <c r="AD20" s="33">
        <v>8470435</v>
      </c>
      <c r="AE20" s="33">
        <v>8534360</v>
      </c>
      <c r="AF20" s="33">
        <v>8599572</v>
      </c>
      <c r="AG20" s="33">
        <v>8666345</v>
      </c>
    </row>
    <row r="21" spans="1:33" x14ac:dyDescent="0.25">
      <c r="A21" s="22" t="s">
        <v>78</v>
      </c>
      <c r="B21" s="33">
        <v>6227</v>
      </c>
      <c r="C21" s="33">
        <v>6357</v>
      </c>
      <c r="D21" s="33">
        <v>6477</v>
      </c>
      <c r="E21" s="33">
        <v>6588</v>
      </c>
      <c r="F21" s="33">
        <v>6686</v>
      </c>
      <c r="G21" s="33">
        <v>6781</v>
      </c>
      <c r="H21" s="33">
        <v>6873</v>
      </c>
      <c r="I21" s="33">
        <v>6964</v>
      </c>
      <c r="J21" s="33">
        <v>7054</v>
      </c>
      <c r="K21" s="33">
        <v>7145</v>
      </c>
      <c r="L21" s="33">
        <v>7236</v>
      </c>
      <c r="M21" s="33">
        <v>7326</v>
      </c>
      <c r="N21" s="33">
        <v>7403</v>
      </c>
      <c r="O21" s="33">
        <v>7477</v>
      </c>
      <c r="P21" s="33">
        <v>7552</v>
      </c>
      <c r="Q21" s="33">
        <v>7627</v>
      </c>
      <c r="R21" s="33">
        <v>7703</v>
      </c>
      <c r="S21" s="33">
        <v>7778</v>
      </c>
      <c r="T21" s="33">
        <v>7854</v>
      </c>
      <c r="U21" s="33">
        <v>7931</v>
      </c>
      <c r="V21" s="33">
        <v>8010</v>
      </c>
      <c r="W21" s="33">
        <v>8091</v>
      </c>
      <c r="X21" s="33">
        <v>8175</v>
      </c>
      <c r="Y21" s="33">
        <v>8259</v>
      </c>
      <c r="Z21" s="33">
        <v>8345</v>
      </c>
      <c r="AA21" s="33">
        <v>8432</v>
      </c>
      <c r="AB21" s="33">
        <v>8520</v>
      </c>
      <c r="AC21" s="33">
        <v>8605</v>
      </c>
      <c r="AD21" s="33">
        <v>8691</v>
      </c>
      <c r="AE21" s="33">
        <v>8777</v>
      </c>
      <c r="AF21" s="33">
        <v>8863</v>
      </c>
      <c r="AG21" s="33">
        <v>8949</v>
      </c>
    </row>
    <row r="22" spans="1:33" x14ac:dyDescent="0.25">
      <c r="A22" s="22" t="s">
        <v>77</v>
      </c>
      <c r="B22" s="24">
        <v>1017905</v>
      </c>
      <c r="C22" s="24">
        <v>1069044</v>
      </c>
      <c r="D22" s="24">
        <v>1120445</v>
      </c>
      <c r="E22" s="24">
        <v>1169047</v>
      </c>
      <c r="F22" s="24">
        <v>1216859</v>
      </c>
      <c r="G22" s="24">
        <v>1257974</v>
      </c>
      <c r="H22" s="24">
        <v>1302182</v>
      </c>
      <c r="I22" s="24">
        <v>1350458</v>
      </c>
      <c r="J22" s="24">
        <v>1402837</v>
      </c>
      <c r="K22" s="24">
        <v>1457939</v>
      </c>
      <c r="L22" s="24">
        <v>1512728</v>
      </c>
      <c r="M22" s="24">
        <v>1568535</v>
      </c>
      <c r="N22" s="24">
        <v>1626344</v>
      </c>
      <c r="O22" s="24">
        <v>1679536</v>
      </c>
      <c r="P22" s="24">
        <v>1732134</v>
      </c>
      <c r="Q22" s="24">
        <v>1784737</v>
      </c>
      <c r="R22" s="24">
        <v>1834092</v>
      </c>
      <c r="S22" s="24">
        <v>1888346</v>
      </c>
      <c r="T22" s="24">
        <v>1943491</v>
      </c>
      <c r="U22" s="24">
        <v>2017177</v>
      </c>
      <c r="V22" s="24">
        <v>2082934</v>
      </c>
      <c r="W22" s="24">
        <v>2149625</v>
      </c>
      <c r="X22" s="24">
        <v>2220173</v>
      </c>
      <c r="Y22" s="24">
        <v>2292102</v>
      </c>
      <c r="Z22" s="24">
        <v>2361300</v>
      </c>
      <c r="AA22" s="24">
        <v>2429552</v>
      </c>
      <c r="AB22" s="24">
        <v>2506607</v>
      </c>
      <c r="AC22" s="24">
        <v>2582921</v>
      </c>
      <c r="AD22" s="24">
        <v>2650071</v>
      </c>
      <c r="AE22" s="24">
        <v>2725441</v>
      </c>
      <c r="AF22" s="24">
        <v>2792845</v>
      </c>
      <c r="AG22" s="24">
        <v>2857657</v>
      </c>
    </row>
    <row r="23" spans="1:33" x14ac:dyDescent="0.25">
      <c r="A23" s="25" t="s">
        <v>36</v>
      </c>
      <c r="B23" s="26">
        <v>471364</v>
      </c>
      <c r="C23" s="26">
        <v>499056</v>
      </c>
      <c r="D23" s="26">
        <v>527394</v>
      </c>
      <c r="E23" s="26">
        <v>553866</v>
      </c>
      <c r="F23" s="26">
        <v>579985</v>
      </c>
      <c r="G23" s="26">
        <v>606521</v>
      </c>
      <c r="H23" s="26">
        <v>633914</v>
      </c>
      <c r="I23" s="26">
        <v>663912</v>
      </c>
      <c r="J23" s="26">
        <v>696642</v>
      </c>
      <c r="K23" s="26">
        <v>730572</v>
      </c>
      <c r="L23" s="26">
        <v>765164</v>
      </c>
      <c r="M23" s="26">
        <v>800481</v>
      </c>
      <c r="N23" s="26">
        <v>837811</v>
      </c>
      <c r="O23" s="26">
        <v>871932</v>
      </c>
      <c r="P23" s="26">
        <v>906568</v>
      </c>
      <c r="Q23" s="26">
        <v>941976</v>
      </c>
      <c r="R23" s="26">
        <v>976685</v>
      </c>
      <c r="S23" s="26">
        <v>1014161</v>
      </c>
      <c r="T23" s="26">
        <v>1052713</v>
      </c>
      <c r="U23" s="26">
        <v>1101636</v>
      </c>
      <c r="V23" s="26">
        <v>1145906</v>
      </c>
      <c r="W23" s="26">
        <v>1189420</v>
      </c>
      <c r="X23" s="26">
        <v>1233970</v>
      </c>
      <c r="Y23" s="26">
        <v>1278432</v>
      </c>
      <c r="Z23" s="26">
        <v>1322690</v>
      </c>
      <c r="AA23" s="26">
        <v>1365978</v>
      </c>
      <c r="AB23" s="26">
        <v>1415003</v>
      </c>
      <c r="AC23" s="26">
        <v>1463478</v>
      </c>
      <c r="AD23" s="26">
        <v>1506386</v>
      </c>
      <c r="AE23" s="26">
        <v>1553189</v>
      </c>
      <c r="AF23" s="26">
        <v>1594549</v>
      </c>
      <c r="AG23" s="26">
        <v>1634020</v>
      </c>
    </row>
    <row r="24" spans="1:33" x14ac:dyDescent="0.25">
      <c r="A24" s="32" t="s">
        <v>31</v>
      </c>
      <c r="B24" s="33">
        <v>546541</v>
      </c>
      <c r="C24" s="33">
        <v>569988</v>
      </c>
      <c r="D24" s="33">
        <v>593051</v>
      </c>
      <c r="E24" s="33">
        <v>615181</v>
      </c>
      <c r="F24" s="33">
        <v>636874</v>
      </c>
      <c r="G24" s="33">
        <v>651452</v>
      </c>
      <c r="H24" s="33">
        <v>668268</v>
      </c>
      <c r="I24" s="33">
        <v>686546</v>
      </c>
      <c r="J24" s="33">
        <v>706195</v>
      </c>
      <c r="K24" s="33">
        <v>727367</v>
      </c>
      <c r="L24" s="33">
        <v>747564</v>
      </c>
      <c r="M24" s="33">
        <v>768054</v>
      </c>
      <c r="N24" s="33">
        <v>788534</v>
      </c>
      <c r="O24" s="33">
        <v>807604</v>
      </c>
      <c r="P24" s="33">
        <v>825565</v>
      </c>
      <c r="Q24" s="33">
        <v>842761</v>
      </c>
      <c r="R24" s="33">
        <v>857408</v>
      </c>
      <c r="S24" s="33">
        <v>874185</v>
      </c>
      <c r="T24" s="33">
        <v>890778</v>
      </c>
      <c r="U24" s="33">
        <v>915541</v>
      </c>
      <c r="V24" s="33">
        <v>937028</v>
      </c>
      <c r="W24" s="33">
        <v>960205</v>
      </c>
      <c r="X24" s="33">
        <v>986203</v>
      </c>
      <c r="Y24" s="33">
        <v>1013670</v>
      </c>
      <c r="Z24" s="33">
        <v>1038611</v>
      </c>
      <c r="AA24" s="33">
        <v>1063574</v>
      </c>
      <c r="AB24" s="33">
        <v>1091604</v>
      </c>
      <c r="AC24" s="33">
        <v>1119443</v>
      </c>
      <c r="AD24" s="33">
        <v>1143685</v>
      </c>
      <c r="AE24" s="33">
        <v>1172252</v>
      </c>
      <c r="AF24" s="33">
        <v>1198297</v>
      </c>
      <c r="AG24" s="33">
        <v>1223638</v>
      </c>
    </row>
    <row r="25" spans="1:33" x14ac:dyDescent="0.25">
      <c r="A25" s="22" t="s">
        <v>93</v>
      </c>
      <c r="B25" s="51">
        <v>1963.8</v>
      </c>
      <c r="C25" s="51">
        <v>1994.8</v>
      </c>
      <c r="D25" s="51">
        <v>2022.6</v>
      </c>
      <c r="E25" s="51">
        <v>2047.6</v>
      </c>
      <c r="F25" s="51">
        <v>2075.1999999999998</v>
      </c>
      <c r="G25" s="51">
        <v>2100.9</v>
      </c>
      <c r="H25" s="51">
        <v>2125.6</v>
      </c>
      <c r="I25" s="51">
        <v>2149.6</v>
      </c>
      <c r="J25" s="51">
        <v>2173.1</v>
      </c>
      <c r="K25" s="51">
        <v>2196.4</v>
      </c>
      <c r="L25" s="51">
        <v>2219.4</v>
      </c>
      <c r="M25" s="51">
        <v>2242</v>
      </c>
      <c r="N25" s="51">
        <v>2264.3000000000002</v>
      </c>
      <c r="O25" s="51">
        <v>2286.4</v>
      </c>
      <c r="P25" s="51">
        <v>2307.1999999999998</v>
      </c>
      <c r="Q25" s="51">
        <v>2328.1999999999998</v>
      </c>
      <c r="R25" s="51">
        <v>2349.3000000000002</v>
      </c>
      <c r="S25" s="51">
        <v>2370.6</v>
      </c>
      <c r="T25" s="51">
        <v>2392.4</v>
      </c>
      <c r="U25" s="51">
        <v>2414.1999999999998</v>
      </c>
      <c r="V25" s="51">
        <v>2437</v>
      </c>
      <c r="W25" s="51">
        <v>2460.8000000000002</v>
      </c>
      <c r="X25" s="51">
        <v>2485.3000000000002</v>
      </c>
      <c r="Y25" s="51">
        <v>2510</v>
      </c>
      <c r="Z25" s="51">
        <v>2535.6</v>
      </c>
      <c r="AA25" s="51">
        <v>2562</v>
      </c>
      <c r="AB25" s="51">
        <v>2589.6999999999998</v>
      </c>
      <c r="AC25" s="51">
        <v>2618.4</v>
      </c>
      <c r="AD25" s="51">
        <v>2647.6</v>
      </c>
      <c r="AE25" s="51">
        <v>2677.1</v>
      </c>
      <c r="AF25" s="51">
        <v>2707</v>
      </c>
      <c r="AG25" s="51">
        <v>2737.3</v>
      </c>
    </row>
    <row r="26" spans="1:33" x14ac:dyDescent="0.25">
      <c r="A26" s="27" t="s">
        <v>38</v>
      </c>
      <c r="B26" s="31">
        <v>935.9</v>
      </c>
      <c r="C26" s="31">
        <v>944.7</v>
      </c>
      <c r="D26" s="31">
        <v>952.4</v>
      </c>
      <c r="E26" s="31">
        <v>959.1</v>
      </c>
      <c r="F26" s="31">
        <v>967</v>
      </c>
      <c r="G26" s="31">
        <v>974.3</v>
      </c>
      <c r="H26" s="31">
        <v>981.9</v>
      </c>
      <c r="I26" s="31">
        <v>989.5</v>
      </c>
      <c r="J26" s="31">
        <v>997</v>
      </c>
      <c r="K26" s="53">
        <v>1004.4</v>
      </c>
      <c r="L26" s="53">
        <v>1011.7</v>
      </c>
      <c r="M26" s="53">
        <v>1019</v>
      </c>
      <c r="N26" s="53">
        <v>1026.4000000000001</v>
      </c>
      <c r="O26" s="53">
        <v>1033.8</v>
      </c>
      <c r="P26" s="53">
        <v>1040.3</v>
      </c>
      <c r="Q26" s="53">
        <v>1046.8</v>
      </c>
      <c r="R26" s="53">
        <v>1053.3</v>
      </c>
      <c r="S26" s="53">
        <v>1059.9000000000001</v>
      </c>
      <c r="T26" s="53">
        <v>1066.7</v>
      </c>
      <c r="U26" s="53">
        <v>1073.5</v>
      </c>
      <c r="V26" s="53">
        <v>1080.5999999999999</v>
      </c>
      <c r="W26" s="53">
        <v>1088.0999999999999</v>
      </c>
      <c r="X26" s="53">
        <v>1096</v>
      </c>
      <c r="Y26" s="53">
        <v>1103.9000000000001</v>
      </c>
      <c r="Z26" s="53">
        <v>1112.4000000000001</v>
      </c>
      <c r="AA26" s="53">
        <v>1121.4000000000001</v>
      </c>
      <c r="AB26" s="53">
        <v>1131.4000000000001</v>
      </c>
      <c r="AC26" s="53">
        <v>1141.9000000000001</v>
      </c>
      <c r="AD26" s="53">
        <v>1152.7</v>
      </c>
      <c r="AE26" s="53">
        <v>1163.9000000000001</v>
      </c>
      <c r="AF26" s="53">
        <v>1175.4000000000001</v>
      </c>
      <c r="AG26" s="53">
        <v>1187.4000000000001</v>
      </c>
    </row>
    <row r="27" spans="1:33" x14ac:dyDescent="0.25">
      <c r="A27" s="32" t="s">
        <v>39</v>
      </c>
      <c r="B27" s="54">
        <v>1028</v>
      </c>
      <c r="C27" s="54">
        <v>1050.0999999999999</v>
      </c>
      <c r="D27" s="54">
        <v>1070.2</v>
      </c>
      <c r="E27" s="54">
        <v>1088.5</v>
      </c>
      <c r="F27" s="54">
        <v>1108.3</v>
      </c>
      <c r="G27" s="54">
        <v>1126.5999999999999</v>
      </c>
      <c r="H27" s="54">
        <v>1143.7</v>
      </c>
      <c r="I27" s="54">
        <v>1160.0999999999999</v>
      </c>
      <c r="J27" s="54">
        <v>1176.0999999999999</v>
      </c>
      <c r="K27" s="54">
        <v>1192</v>
      </c>
      <c r="L27" s="54">
        <v>1207.7</v>
      </c>
      <c r="M27" s="54">
        <v>1223</v>
      </c>
      <c r="N27" s="54">
        <v>1237.9000000000001</v>
      </c>
      <c r="O27" s="54">
        <v>1252.5999999999999</v>
      </c>
      <c r="P27" s="54">
        <v>1266.9000000000001</v>
      </c>
      <c r="Q27" s="54">
        <v>1281.4000000000001</v>
      </c>
      <c r="R27" s="54">
        <v>1296</v>
      </c>
      <c r="S27" s="54">
        <v>1310.7</v>
      </c>
      <c r="T27" s="54">
        <v>1325.7</v>
      </c>
      <c r="U27" s="54">
        <v>1340.6</v>
      </c>
      <c r="V27" s="54">
        <v>1356.4</v>
      </c>
      <c r="W27" s="54">
        <v>1372.7</v>
      </c>
      <c r="X27" s="54">
        <v>1389.3</v>
      </c>
      <c r="Y27" s="54">
        <v>1406.1</v>
      </c>
      <c r="Z27" s="54">
        <v>1423.2</v>
      </c>
      <c r="AA27" s="54">
        <v>1440.6</v>
      </c>
      <c r="AB27" s="54">
        <v>1458.3</v>
      </c>
      <c r="AC27" s="54">
        <v>1476.5</v>
      </c>
      <c r="AD27" s="54">
        <v>1494.9</v>
      </c>
      <c r="AE27" s="54">
        <v>1513.2</v>
      </c>
      <c r="AF27" s="54">
        <v>1531.6</v>
      </c>
      <c r="AG27" s="54">
        <v>1549.9</v>
      </c>
    </row>
    <row r="28" spans="1:33" x14ac:dyDescent="0.25">
      <c r="A28" s="9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x14ac:dyDescent="0.2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 x14ac:dyDescent="0.25">
      <c r="A30" s="18" t="s">
        <v>75</v>
      </c>
      <c r="B30" s="100">
        <v>355562885</v>
      </c>
      <c r="C30" s="100">
        <v>360425097</v>
      </c>
      <c r="D30" s="100">
        <v>365157751</v>
      </c>
      <c r="E30" s="100">
        <v>369807976</v>
      </c>
      <c r="F30" s="100">
        <v>373954751</v>
      </c>
      <c r="G30" s="100">
        <v>377654726</v>
      </c>
      <c r="H30" s="100">
        <v>381147082</v>
      </c>
      <c r="I30" s="100">
        <v>383904075</v>
      </c>
      <c r="J30" s="100">
        <v>386270950</v>
      </c>
      <c r="K30" s="100">
        <v>388695225</v>
      </c>
      <c r="L30" s="100">
        <v>391018554</v>
      </c>
      <c r="M30" s="100">
        <v>393423685</v>
      </c>
      <c r="N30" s="100">
        <v>395902271</v>
      </c>
      <c r="O30" s="100">
        <v>398388729</v>
      </c>
      <c r="P30" s="100">
        <v>400896767</v>
      </c>
      <c r="Q30" s="100">
        <v>403383000</v>
      </c>
      <c r="R30" s="100">
        <v>405848923</v>
      </c>
      <c r="S30" s="100">
        <v>408288500</v>
      </c>
      <c r="T30" s="100">
        <v>410745783</v>
      </c>
      <c r="U30" s="100">
        <v>413158774</v>
      </c>
      <c r="V30" s="100">
        <v>415483353</v>
      </c>
      <c r="W30" s="100">
        <v>417789284</v>
      </c>
      <c r="X30" s="100">
        <v>420156755</v>
      </c>
      <c r="Y30" s="100">
        <v>422591529</v>
      </c>
      <c r="Z30" s="100">
        <v>425116476</v>
      </c>
      <c r="AA30" s="100">
        <v>427775148</v>
      </c>
      <c r="AB30" s="100">
        <v>430605971</v>
      </c>
      <c r="AC30" s="100">
        <v>433548903</v>
      </c>
      <c r="AD30" s="100">
        <v>436529022</v>
      </c>
      <c r="AE30" s="100">
        <v>439568176</v>
      </c>
      <c r="AF30" s="100">
        <v>442702804</v>
      </c>
      <c r="AG30" s="100">
        <v>445940625</v>
      </c>
    </row>
    <row r="31" spans="1:33" x14ac:dyDescent="0.25">
      <c r="A31" s="101" t="s">
        <v>43</v>
      </c>
      <c r="B31" s="102">
        <v>316958901</v>
      </c>
      <c r="C31" s="102">
        <v>321103966</v>
      </c>
      <c r="D31" s="102">
        <v>325203751</v>
      </c>
      <c r="E31" s="102">
        <v>329324929</v>
      </c>
      <c r="F31" s="102">
        <v>332982268</v>
      </c>
      <c r="G31" s="102">
        <v>336234566</v>
      </c>
      <c r="H31" s="102">
        <v>339304588</v>
      </c>
      <c r="I31" s="102">
        <v>341688416</v>
      </c>
      <c r="J31" s="102">
        <v>343723797</v>
      </c>
      <c r="K31" s="102">
        <v>345835620</v>
      </c>
      <c r="L31" s="102">
        <v>347848443</v>
      </c>
      <c r="M31" s="102">
        <v>349919184</v>
      </c>
      <c r="N31" s="102">
        <v>352052902</v>
      </c>
      <c r="O31" s="102">
        <v>354192442</v>
      </c>
      <c r="P31" s="102">
        <v>356387637</v>
      </c>
      <c r="Q31" s="102">
        <v>358552498</v>
      </c>
      <c r="R31" s="102">
        <v>360684201</v>
      </c>
      <c r="S31" s="102">
        <v>362774316</v>
      </c>
      <c r="T31" s="102">
        <v>364870364</v>
      </c>
      <c r="U31" s="102">
        <v>366910120</v>
      </c>
      <c r="V31" s="102">
        <v>368845535</v>
      </c>
      <c r="W31" s="102">
        <v>370748727</v>
      </c>
      <c r="X31" s="102">
        <v>372691845</v>
      </c>
      <c r="Y31" s="102">
        <v>374677935</v>
      </c>
      <c r="Z31" s="102">
        <v>376737777</v>
      </c>
      <c r="AA31" s="102">
        <v>378911307</v>
      </c>
      <c r="AB31" s="102">
        <v>381236209</v>
      </c>
      <c r="AC31" s="102">
        <v>383655683</v>
      </c>
      <c r="AD31" s="102">
        <v>386106931</v>
      </c>
      <c r="AE31" s="102">
        <v>388600365</v>
      </c>
      <c r="AF31" s="102">
        <v>391160390</v>
      </c>
      <c r="AG31" s="102">
        <v>393783978</v>
      </c>
    </row>
    <row r="32" spans="1:33" x14ac:dyDescent="0.25">
      <c r="A32" s="103" t="s">
        <v>21</v>
      </c>
      <c r="B32" s="104">
        <v>41784911</v>
      </c>
      <c r="C32" s="104">
        <v>42544205</v>
      </c>
      <c r="D32" s="104">
        <v>43069565</v>
      </c>
      <c r="E32" s="104">
        <v>43449486</v>
      </c>
      <c r="F32" s="104">
        <v>43726356</v>
      </c>
      <c r="G32" s="104">
        <v>43931253</v>
      </c>
      <c r="H32" s="104">
        <v>44187863</v>
      </c>
      <c r="I32" s="104">
        <v>44447444</v>
      </c>
      <c r="J32" s="104">
        <v>44766717</v>
      </c>
      <c r="K32" s="104">
        <v>45195243</v>
      </c>
      <c r="L32" s="104">
        <v>45747773</v>
      </c>
      <c r="M32" s="104">
        <v>46431006</v>
      </c>
      <c r="N32" s="104">
        <v>47236784</v>
      </c>
      <c r="O32" s="104">
        <v>48134739</v>
      </c>
      <c r="P32" s="104">
        <v>49094420</v>
      </c>
      <c r="Q32" s="104">
        <v>50126760</v>
      </c>
      <c r="R32" s="104">
        <v>51231084</v>
      </c>
      <c r="S32" s="104">
        <v>52412109</v>
      </c>
      <c r="T32" s="104">
        <v>53719215</v>
      </c>
      <c r="U32" s="104">
        <v>55109644</v>
      </c>
      <c r="V32" s="104">
        <v>56573037</v>
      </c>
      <c r="W32" s="104">
        <v>58109100</v>
      </c>
      <c r="X32" s="104">
        <v>59735302</v>
      </c>
      <c r="Y32" s="104">
        <v>61468105</v>
      </c>
      <c r="Z32" s="104">
        <v>63324424</v>
      </c>
      <c r="AA32" s="104">
        <v>65349694</v>
      </c>
      <c r="AB32" s="104">
        <v>67514270</v>
      </c>
      <c r="AC32" s="104">
        <v>69817449</v>
      </c>
      <c r="AD32" s="104">
        <v>72263733</v>
      </c>
      <c r="AE32" s="104">
        <v>74852926</v>
      </c>
      <c r="AF32" s="104">
        <v>77595960</v>
      </c>
      <c r="AG32" s="104">
        <v>80506210</v>
      </c>
    </row>
    <row r="33" spans="1:33" x14ac:dyDescent="0.25">
      <c r="A33" s="105" t="s">
        <v>202</v>
      </c>
      <c r="B33" s="68">
        <v>39570369</v>
      </c>
      <c r="C33" s="68">
        <v>39691467</v>
      </c>
      <c r="D33" s="68">
        <v>39549864</v>
      </c>
      <c r="E33" s="68">
        <v>39220654</v>
      </c>
      <c r="F33" s="68">
        <v>38757869</v>
      </c>
      <c r="G33" s="68">
        <v>38214422</v>
      </c>
      <c r="H33" s="68">
        <v>37711584</v>
      </c>
      <c r="I33" s="68">
        <v>37247449</v>
      </c>
      <c r="J33" s="68">
        <v>36885616</v>
      </c>
      <c r="K33" s="68">
        <v>36670813</v>
      </c>
      <c r="L33" s="68">
        <v>36607580</v>
      </c>
      <c r="M33" s="68">
        <v>36686556</v>
      </c>
      <c r="N33" s="68">
        <v>36885426</v>
      </c>
      <c r="O33" s="68">
        <v>37161909</v>
      </c>
      <c r="P33" s="68">
        <v>37478328</v>
      </c>
      <c r="Q33" s="68">
        <v>37832649</v>
      </c>
      <c r="R33" s="68">
        <v>38211944</v>
      </c>
      <c r="S33" s="68">
        <v>38613548</v>
      </c>
      <c r="T33" s="68">
        <v>39066196</v>
      </c>
      <c r="U33" s="68">
        <v>39542066</v>
      </c>
      <c r="V33" s="68">
        <v>40034800</v>
      </c>
      <c r="W33" s="68">
        <v>40552325</v>
      </c>
      <c r="X33" s="68">
        <v>41107314</v>
      </c>
      <c r="Y33" s="68">
        <v>41716173</v>
      </c>
      <c r="Z33" s="68">
        <v>42388447</v>
      </c>
      <c r="AA33" s="68">
        <v>43154742</v>
      </c>
      <c r="AB33" s="68">
        <v>43993245</v>
      </c>
      <c r="AC33" s="68">
        <v>44905936</v>
      </c>
      <c r="AD33" s="68">
        <v>45890956</v>
      </c>
      <c r="AE33" s="68">
        <v>46951846</v>
      </c>
      <c r="AF33" s="68">
        <v>48088101</v>
      </c>
      <c r="AG33" s="68">
        <v>49309742</v>
      </c>
    </row>
    <row r="34" spans="1:33" x14ac:dyDescent="0.25">
      <c r="A34" s="106" t="s">
        <v>203</v>
      </c>
      <c r="B34" s="28">
        <v>39570369</v>
      </c>
      <c r="C34" s="28">
        <v>39691467</v>
      </c>
      <c r="D34" s="28">
        <v>39549864</v>
      </c>
      <c r="E34" s="28">
        <v>39220654</v>
      </c>
      <c r="F34" s="28">
        <v>38757869</v>
      </c>
      <c r="G34" s="28">
        <v>38214422</v>
      </c>
      <c r="H34" s="28">
        <v>37711584</v>
      </c>
      <c r="I34" s="28">
        <v>37247449</v>
      </c>
      <c r="J34" s="28">
        <v>36885616</v>
      </c>
      <c r="K34" s="28">
        <v>36670813</v>
      </c>
      <c r="L34" s="28">
        <v>36607580</v>
      </c>
      <c r="M34" s="28">
        <v>36686556</v>
      </c>
      <c r="N34" s="28">
        <v>36885426</v>
      </c>
      <c r="O34" s="28">
        <v>37161909</v>
      </c>
      <c r="P34" s="28">
        <v>37478328</v>
      </c>
      <c r="Q34" s="28">
        <v>37832649</v>
      </c>
      <c r="R34" s="28">
        <v>38211944</v>
      </c>
      <c r="S34" s="28">
        <v>38613548</v>
      </c>
      <c r="T34" s="28">
        <v>39066196</v>
      </c>
      <c r="U34" s="28">
        <v>39542066</v>
      </c>
      <c r="V34" s="28">
        <v>40034800</v>
      </c>
      <c r="W34" s="28">
        <v>40552325</v>
      </c>
      <c r="X34" s="28">
        <v>41107314</v>
      </c>
      <c r="Y34" s="28">
        <v>41716173</v>
      </c>
      <c r="Z34" s="28">
        <v>42388447</v>
      </c>
      <c r="AA34" s="28">
        <v>43154742</v>
      </c>
      <c r="AB34" s="28">
        <v>43993245</v>
      </c>
      <c r="AC34" s="28">
        <v>44905936</v>
      </c>
      <c r="AD34" s="28">
        <v>45890956</v>
      </c>
      <c r="AE34" s="28">
        <v>46951846</v>
      </c>
      <c r="AF34" s="28">
        <v>48088101</v>
      </c>
      <c r="AG34" s="28">
        <v>49309742</v>
      </c>
    </row>
    <row r="35" spans="1:33" x14ac:dyDescent="0.25">
      <c r="A35" s="106" t="s">
        <v>204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</row>
    <row r="36" spans="1:33" x14ac:dyDescent="0.25">
      <c r="A36" s="106" t="s">
        <v>205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</row>
    <row r="37" spans="1:33" x14ac:dyDescent="0.25">
      <c r="A37" s="105" t="s">
        <v>206</v>
      </c>
      <c r="B37" s="65">
        <v>0</v>
      </c>
      <c r="C37" s="65">
        <v>0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0</v>
      </c>
      <c r="N37" s="65">
        <v>0</v>
      </c>
      <c r="O37" s="65">
        <v>0</v>
      </c>
      <c r="P37" s="65">
        <v>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</v>
      </c>
      <c r="AG37" s="65">
        <v>0</v>
      </c>
    </row>
    <row r="38" spans="1:33" x14ac:dyDescent="0.25">
      <c r="A38" s="106" t="s">
        <v>203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</row>
    <row r="39" spans="1:33" x14ac:dyDescent="0.25">
      <c r="A39" s="105" t="s">
        <v>207</v>
      </c>
      <c r="B39" s="68">
        <v>2214542</v>
      </c>
      <c r="C39" s="68">
        <v>2852738</v>
      </c>
      <c r="D39" s="68">
        <v>3519701</v>
      </c>
      <c r="E39" s="68">
        <v>4228832</v>
      </c>
      <c r="F39" s="68">
        <v>4968487</v>
      </c>
      <c r="G39" s="68">
        <v>5716831</v>
      </c>
      <c r="H39" s="68">
        <v>6476279</v>
      </c>
      <c r="I39" s="68">
        <v>7199995</v>
      </c>
      <c r="J39" s="68">
        <v>7881101</v>
      </c>
      <c r="K39" s="68">
        <v>8524430</v>
      </c>
      <c r="L39" s="68">
        <v>9140193</v>
      </c>
      <c r="M39" s="68">
        <v>9744450</v>
      </c>
      <c r="N39" s="68">
        <v>10351358</v>
      </c>
      <c r="O39" s="68">
        <v>10972830</v>
      </c>
      <c r="P39" s="68">
        <v>11616092</v>
      </c>
      <c r="Q39" s="68">
        <v>12294111</v>
      </c>
      <c r="R39" s="68">
        <v>13019140</v>
      </c>
      <c r="S39" s="68">
        <v>13798561</v>
      </c>
      <c r="T39" s="68">
        <v>14653019</v>
      </c>
      <c r="U39" s="68">
        <v>15567578</v>
      </c>
      <c r="V39" s="68">
        <v>16538237</v>
      </c>
      <c r="W39" s="68">
        <v>17556775</v>
      </c>
      <c r="X39" s="68">
        <v>18627988</v>
      </c>
      <c r="Y39" s="68">
        <v>19751932</v>
      </c>
      <c r="Z39" s="68">
        <v>20935977</v>
      </c>
      <c r="AA39" s="68">
        <v>22194952</v>
      </c>
      <c r="AB39" s="68">
        <v>23521025</v>
      </c>
      <c r="AC39" s="68">
        <v>24911513</v>
      </c>
      <c r="AD39" s="68">
        <v>26372777</v>
      </c>
      <c r="AE39" s="68">
        <v>27901080</v>
      </c>
      <c r="AF39" s="68">
        <v>29507859</v>
      </c>
      <c r="AG39" s="68">
        <v>31196468</v>
      </c>
    </row>
    <row r="40" spans="1:33" x14ac:dyDescent="0.25">
      <c r="A40" s="106" t="s">
        <v>208</v>
      </c>
      <c r="B40" s="28">
        <v>2214542</v>
      </c>
      <c r="C40" s="28">
        <v>2852738</v>
      </c>
      <c r="D40" s="28">
        <v>3519701</v>
      </c>
      <c r="E40" s="28">
        <v>4228832</v>
      </c>
      <c r="F40" s="28">
        <v>4968487</v>
      </c>
      <c r="G40" s="28">
        <v>5716831</v>
      </c>
      <c r="H40" s="28">
        <v>6476279</v>
      </c>
      <c r="I40" s="28">
        <v>7199995</v>
      </c>
      <c r="J40" s="28">
        <v>7881101</v>
      </c>
      <c r="K40" s="28">
        <v>8524430</v>
      </c>
      <c r="L40" s="28">
        <v>9140193</v>
      </c>
      <c r="M40" s="28">
        <v>9744450</v>
      </c>
      <c r="N40" s="28">
        <v>10351358</v>
      </c>
      <c r="O40" s="28">
        <v>10972830</v>
      </c>
      <c r="P40" s="28">
        <v>11616092</v>
      </c>
      <c r="Q40" s="28">
        <v>12294111</v>
      </c>
      <c r="R40" s="28">
        <v>13019140</v>
      </c>
      <c r="S40" s="28">
        <v>13798561</v>
      </c>
      <c r="T40" s="28">
        <v>14653019</v>
      </c>
      <c r="U40" s="28">
        <v>15567578</v>
      </c>
      <c r="V40" s="28">
        <v>16538237</v>
      </c>
      <c r="W40" s="28">
        <v>17556775</v>
      </c>
      <c r="X40" s="28">
        <v>18627988</v>
      </c>
      <c r="Y40" s="28">
        <v>19751932</v>
      </c>
      <c r="Z40" s="28">
        <v>20935977</v>
      </c>
      <c r="AA40" s="28">
        <v>22194952</v>
      </c>
      <c r="AB40" s="28">
        <v>23521025</v>
      </c>
      <c r="AC40" s="28">
        <v>24911513</v>
      </c>
      <c r="AD40" s="28">
        <v>26372777</v>
      </c>
      <c r="AE40" s="28">
        <v>27901080</v>
      </c>
      <c r="AF40" s="28">
        <v>29507859</v>
      </c>
      <c r="AG40" s="28">
        <v>31196468</v>
      </c>
    </row>
    <row r="41" spans="1:33" x14ac:dyDescent="0.25">
      <c r="A41" s="106" t="s">
        <v>209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25">
      <c r="A42" s="106" t="s">
        <v>210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25">
      <c r="A43" s="105" t="s">
        <v>211</v>
      </c>
      <c r="B43" s="65">
        <v>0</v>
      </c>
      <c r="C43" s="65">
        <v>0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5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</row>
    <row r="44" spans="1:33" x14ac:dyDescent="0.25">
      <c r="A44" s="106" t="s">
        <v>212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</row>
    <row r="45" spans="1:33" x14ac:dyDescent="0.25">
      <c r="A45" s="103" t="s">
        <v>22</v>
      </c>
      <c r="B45" s="104">
        <v>274390885</v>
      </c>
      <c r="C45" s="104">
        <v>277761604</v>
      </c>
      <c r="D45" s="104">
        <v>281322557</v>
      </c>
      <c r="E45" s="104">
        <v>285052875</v>
      </c>
      <c r="F45" s="104">
        <v>288422505</v>
      </c>
      <c r="G45" s="104">
        <v>291459630</v>
      </c>
      <c r="H45" s="104">
        <v>294263318</v>
      </c>
      <c r="I45" s="104">
        <v>296379268</v>
      </c>
      <c r="J45" s="104">
        <v>298088037</v>
      </c>
      <c r="K45" s="104">
        <v>299764090</v>
      </c>
      <c r="L45" s="104">
        <v>301217510</v>
      </c>
      <c r="M45" s="104">
        <v>302598665</v>
      </c>
      <c r="N45" s="104">
        <v>303921074</v>
      </c>
      <c r="O45" s="104">
        <v>305157786</v>
      </c>
      <c r="P45" s="104">
        <v>306388571</v>
      </c>
      <c r="Q45" s="104">
        <v>307515389</v>
      </c>
      <c r="R45" s="104">
        <v>308537501</v>
      </c>
      <c r="S45" s="104">
        <v>309441537</v>
      </c>
      <c r="T45" s="104">
        <v>310225359</v>
      </c>
      <c r="U45" s="104">
        <v>310869729</v>
      </c>
      <c r="V45" s="104">
        <v>311336823</v>
      </c>
      <c r="W45" s="104">
        <v>311698352</v>
      </c>
      <c r="X45" s="104">
        <v>312009754</v>
      </c>
      <c r="Y45" s="104">
        <v>312257676</v>
      </c>
      <c r="Z45" s="104">
        <v>312455914</v>
      </c>
      <c r="AA45" s="104">
        <v>312598914</v>
      </c>
      <c r="AB45" s="104">
        <v>312753870</v>
      </c>
      <c r="AC45" s="104">
        <v>312864831</v>
      </c>
      <c r="AD45" s="104">
        <v>312864159</v>
      </c>
      <c r="AE45" s="104">
        <v>312762689</v>
      </c>
      <c r="AF45" s="104">
        <v>312573735</v>
      </c>
      <c r="AG45" s="104">
        <v>312281036</v>
      </c>
    </row>
    <row r="46" spans="1:33" x14ac:dyDescent="0.25">
      <c r="A46" s="105" t="s">
        <v>202</v>
      </c>
      <c r="B46" s="68">
        <v>272922790</v>
      </c>
      <c r="C46" s="68">
        <v>275776426</v>
      </c>
      <c r="D46" s="68">
        <v>276669198</v>
      </c>
      <c r="E46" s="68">
        <v>277083246</v>
      </c>
      <c r="F46" s="68">
        <v>276391095</v>
      </c>
      <c r="G46" s="68">
        <v>275451098</v>
      </c>
      <c r="H46" s="68">
        <v>274313461</v>
      </c>
      <c r="I46" s="68">
        <v>272840392</v>
      </c>
      <c r="J46" s="68">
        <v>271120219</v>
      </c>
      <c r="K46" s="68">
        <v>269728324</v>
      </c>
      <c r="L46" s="68">
        <v>268295328</v>
      </c>
      <c r="M46" s="68">
        <v>266572796</v>
      </c>
      <c r="N46" s="68">
        <v>264557251</v>
      </c>
      <c r="O46" s="68">
        <v>262158003</v>
      </c>
      <c r="P46" s="68">
        <v>259440345</v>
      </c>
      <c r="Q46" s="68">
        <v>256301303</v>
      </c>
      <c r="R46" s="68">
        <v>252772793</v>
      </c>
      <c r="S46" s="68">
        <v>248856988</v>
      </c>
      <c r="T46" s="68">
        <v>244611726</v>
      </c>
      <c r="U46" s="68">
        <v>240064363</v>
      </c>
      <c r="V46" s="68">
        <v>235275545</v>
      </c>
      <c r="W46" s="68">
        <v>230351073</v>
      </c>
      <c r="X46" s="68">
        <v>225422217</v>
      </c>
      <c r="Y46" s="68">
        <v>220531450</v>
      </c>
      <c r="Z46" s="68">
        <v>215767400</v>
      </c>
      <c r="AA46" s="68">
        <v>211141477</v>
      </c>
      <c r="AB46" s="68">
        <v>206764859</v>
      </c>
      <c r="AC46" s="68">
        <v>202606692</v>
      </c>
      <c r="AD46" s="68">
        <v>198677080</v>
      </c>
      <c r="AE46" s="68">
        <v>194955355</v>
      </c>
      <c r="AF46" s="68">
        <v>191468554</v>
      </c>
      <c r="AG46" s="68">
        <v>188145308</v>
      </c>
    </row>
    <row r="47" spans="1:33" x14ac:dyDescent="0.25">
      <c r="A47" s="106" t="s">
        <v>213</v>
      </c>
      <c r="B47" s="28">
        <v>7965579</v>
      </c>
      <c r="C47" s="28">
        <v>7982116</v>
      </c>
      <c r="D47" s="28">
        <v>7874290</v>
      </c>
      <c r="E47" s="28">
        <v>7770175</v>
      </c>
      <c r="F47" s="28">
        <v>7637599</v>
      </c>
      <c r="G47" s="28">
        <v>7525119</v>
      </c>
      <c r="H47" s="28">
        <v>7440984</v>
      </c>
      <c r="I47" s="28">
        <v>7374410</v>
      </c>
      <c r="J47" s="28">
        <v>7315387</v>
      </c>
      <c r="K47" s="28">
        <v>7297143</v>
      </c>
      <c r="L47" s="28">
        <v>7283652</v>
      </c>
      <c r="M47" s="28">
        <v>7254596</v>
      </c>
      <c r="N47" s="28">
        <v>7212911</v>
      </c>
      <c r="O47" s="28">
        <v>7159045</v>
      </c>
      <c r="P47" s="28">
        <v>7097607</v>
      </c>
      <c r="Q47" s="28">
        <v>7030509</v>
      </c>
      <c r="R47" s="28">
        <v>6955669</v>
      </c>
      <c r="S47" s="28">
        <v>6873443</v>
      </c>
      <c r="T47" s="28">
        <v>6780781</v>
      </c>
      <c r="U47" s="28">
        <v>6678686</v>
      </c>
      <c r="V47" s="28">
        <v>6564765</v>
      </c>
      <c r="W47" s="28">
        <v>6442108</v>
      </c>
      <c r="X47" s="28">
        <v>6311479</v>
      </c>
      <c r="Y47" s="28">
        <v>6175876</v>
      </c>
      <c r="Z47" s="28">
        <v>6036109</v>
      </c>
      <c r="AA47" s="28">
        <v>5896062</v>
      </c>
      <c r="AB47" s="28">
        <v>5757453</v>
      </c>
      <c r="AC47" s="28">
        <v>5622738</v>
      </c>
      <c r="AD47" s="28">
        <v>5491791</v>
      </c>
      <c r="AE47" s="28">
        <v>5366605</v>
      </c>
      <c r="AF47" s="28">
        <v>5245972</v>
      </c>
      <c r="AG47" s="28">
        <v>5129305</v>
      </c>
    </row>
    <row r="48" spans="1:33" x14ac:dyDescent="0.25">
      <c r="A48" s="106" t="s">
        <v>203</v>
      </c>
      <c r="B48" s="28">
        <v>145999954</v>
      </c>
      <c r="C48" s="28">
        <v>147152427</v>
      </c>
      <c r="D48" s="28">
        <v>147691517</v>
      </c>
      <c r="E48" s="28">
        <v>148105843</v>
      </c>
      <c r="F48" s="28">
        <v>148079231</v>
      </c>
      <c r="G48" s="28">
        <v>148057249</v>
      </c>
      <c r="H48" s="28">
        <v>148054775</v>
      </c>
      <c r="I48" s="28">
        <v>147958935</v>
      </c>
      <c r="J48" s="28">
        <v>147788740</v>
      </c>
      <c r="K48" s="28">
        <v>147796546</v>
      </c>
      <c r="L48" s="28">
        <v>147757854</v>
      </c>
      <c r="M48" s="28">
        <v>147511227</v>
      </c>
      <c r="N48" s="28">
        <v>147025293</v>
      </c>
      <c r="O48" s="28">
        <v>146209086</v>
      </c>
      <c r="P48" s="28">
        <v>145098388</v>
      </c>
      <c r="Q48" s="28">
        <v>143632529</v>
      </c>
      <c r="R48" s="28">
        <v>141855496</v>
      </c>
      <c r="S48" s="28">
        <v>139789834</v>
      </c>
      <c r="T48" s="28">
        <v>137498746</v>
      </c>
      <c r="U48" s="28">
        <v>135012603</v>
      </c>
      <c r="V48" s="28">
        <v>132375965</v>
      </c>
      <c r="W48" s="28">
        <v>129652453</v>
      </c>
      <c r="X48" s="28">
        <v>126921212</v>
      </c>
      <c r="Y48" s="28">
        <v>124202101</v>
      </c>
      <c r="Z48" s="28">
        <v>121547346</v>
      </c>
      <c r="AA48" s="28">
        <v>118957738</v>
      </c>
      <c r="AB48" s="28">
        <v>116495819</v>
      </c>
      <c r="AC48" s="28">
        <v>114139661</v>
      </c>
      <c r="AD48" s="28">
        <v>111888970</v>
      </c>
      <c r="AE48" s="28">
        <v>109722588</v>
      </c>
      <c r="AF48" s="28">
        <v>107658535</v>
      </c>
      <c r="AG48" s="28">
        <v>105650949</v>
      </c>
    </row>
    <row r="49" spans="1:33" x14ac:dyDescent="0.25">
      <c r="A49" s="106" t="s">
        <v>214</v>
      </c>
      <c r="B49" s="28">
        <v>1524302</v>
      </c>
      <c r="C49" s="28">
        <v>1582342</v>
      </c>
      <c r="D49" s="28">
        <v>1620183</v>
      </c>
      <c r="E49" s="28">
        <v>1676307</v>
      </c>
      <c r="F49" s="28">
        <v>1734834</v>
      </c>
      <c r="G49" s="28">
        <v>1805892</v>
      </c>
      <c r="H49" s="28">
        <v>1889553</v>
      </c>
      <c r="I49" s="28">
        <v>1986531</v>
      </c>
      <c r="J49" s="28">
        <v>2095801</v>
      </c>
      <c r="K49" s="28">
        <v>2224676</v>
      </c>
      <c r="L49" s="28">
        <v>2360961</v>
      </c>
      <c r="M49" s="28">
        <v>2502861</v>
      </c>
      <c r="N49" s="28">
        <v>2651089</v>
      </c>
      <c r="O49" s="28">
        <v>2805164</v>
      </c>
      <c r="P49" s="28">
        <v>2965736</v>
      </c>
      <c r="Q49" s="28">
        <v>3130388</v>
      </c>
      <c r="R49" s="28">
        <v>3298297</v>
      </c>
      <c r="S49" s="28">
        <v>3466845</v>
      </c>
      <c r="T49" s="28">
        <v>3635697</v>
      </c>
      <c r="U49" s="28">
        <v>3803242</v>
      </c>
      <c r="V49" s="28">
        <v>3969515</v>
      </c>
      <c r="W49" s="28">
        <v>4134787</v>
      </c>
      <c r="X49" s="28">
        <v>4300492</v>
      </c>
      <c r="Y49" s="28">
        <v>4466336</v>
      </c>
      <c r="Z49" s="28">
        <v>4634422</v>
      </c>
      <c r="AA49" s="28">
        <v>4804143</v>
      </c>
      <c r="AB49" s="28">
        <v>4978209</v>
      </c>
      <c r="AC49" s="28">
        <v>5154632</v>
      </c>
      <c r="AD49" s="28">
        <v>5335454</v>
      </c>
      <c r="AE49" s="28">
        <v>5519718</v>
      </c>
      <c r="AF49" s="28">
        <v>5708207</v>
      </c>
      <c r="AG49" s="28">
        <v>5897974</v>
      </c>
    </row>
    <row r="50" spans="1:33" x14ac:dyDescent="0.25">
      <c r="A50" s="106" t="s">
        <v>215</v>
      </c>
      <c r="B50" s="28">
        <v>16209</v>
      </c>
      <c r="C50" s="28">
        <v>22997</v>
      </c>
      <c r="D50" s="28">
        <v>36166</v>
      </c>
      <c r="E50" s="28">
        <v>51373</v>
      </c>
      <c r="F50" s="28">
        <v>68708</v>
      </c>
      <c r="G50" s="28">
        <v>87491</v>
      </c>
      <c r="H50" s="28">
        <v>107894</v>
      </c>
      <c r="I50" s="28">
        <v>129192</v>
      </c>
      <c r="J50" s="28">
        <v>151907</v>
      </c>
      <c r="K50" s="28">
        <v>175685</v>
      </c>
      <c r="L50" s="28">
        <v>200766</v>
      </c>
      <c r="M50" s="28">
        <v>228577</v>
      </c>
      <c r="N50" s="28">
        <v>259283</v>
      </c>
      <c r="O50" s="28">
        <v>293136</v>
      </c>
      <c r="P50" s="28">
        <v>330702</v>
      </c>
      <c r="Q50" s="28">
        <v>372114</v>
      </c>
      <c r="R50" s="28">
        <v>417668</v>
      </c>
      <c r="S50" s="28">
        <v>467585</v>
      </c>
      <c r="T50" s="28">
        <v>522190</v>
      </c>
      <c r="U50" s="28">
        <v>581739</v>
      </c>
      <c r="V50" s="28">
        <v>646554</v>
      </c>
      <c r="W50" s="28">
        <v>717163</v>
      </c>
      <c r="X50" s="28">
        <v>794257</v>
      </c>
      <c r="Y50" s="28">
        <v>877940</v>
      </c>
      <c r="Z50" s="28">
        <v>968666</v>
      </c>
      <c r="AA50" s="28">
        <v>1066353</v>
      </c>
      <c r="AB50" s="28">
        <v>1171686</v>
      </c>
      <c r="AC50" s="28">
        <v>1284166</v>
      </c>
      <c r="AD50" s="28">
        <v>1403772</v>
      </c>
      <c r="AE50" s="28">
        <v>1530144</v>
      </c>
      <c r="AF50" s="28">
        <v>1663499</v>
      </c>
      <c r="AG50" s="28">
        <v>1802791</v>
      </c>
    </row>
    <row r="51" spans="1:33" x14ac:dyDescent="0.25">
      <c r="A51" s="106" t="s">
        <v>204</v>
      </c>
      <c r="B51" s="28">
        <v>117416552</v>
      </c>
      <c r="C51" s="28">
        <v>119036245</v>
      </c>
      <c r="D51" s="28">
        <v>119446599</v>
      </c>
      <c r="E51" s="28">
        <v>119478909</v>
      </c>
      <c r="F51" s="28">
        <v>118869828</v>
      </c>
      <c r="G51" s="28">
        <v>117974112</v>
      </c>
      <c r="H51" s="28">
        <v>116818576</v>
      </c>
      <c r="I51" s="28">
        <v>115389066</v>
      </c>
      <c r="J51" s="28">
        <v>113765367</v>
      </c>
      <c r="K51" s="28">
        <v>112230254</v>
      </c>
      <c r="L51" s="28">
        <v>110686771</v>
      </c>
      <c r="M51" s="28">
        <v>109068518</v>
      </c>
      <c r="N51" s="28">
        <v>107399445</v>
      </c>
      <c r="O51" s="28">
        <v>105679474</v>
      </c>
      <c r="P51" s="28">
        <v>103932079</v>
      </c>
      <c r="Q51" s="28">
        <v>102115063</v>
      </c>
      <c r="R51" s="28">
        <v>100218634</v>
      </c>
      <c r="S51" s="28">
        <v>98224018</v>
      </c>
      <c r="T51" s="28">
        <v>96128393</v>
      </c>
      <c r="U51" s="28">
        <v>93928340</v>
      </c>
      <c r="V51" s="28">
        <v>91641172</v>
      </c>
      <c r="W51" s="28">
        <v>89303901</v>
      </c>
      <c r="X51" s="28">
        <v>86964331</v>
      </c>
      <c r="Y51" s="28">
        <v>84640350</v>
      </c>
      <c r="Z51" s="28">
        <v>82362884</v>
      </c>
      <c r="AA51" s="28">
        <v>80136498</v>
      </c>
      <c r="AB51" s="28">
        <v>78001606</v>
      </c>
      <c r="AC51" s="28">
        <v>75945524</v>
      </c>
      <c r="AD51" s="28">
        <v>73973205</v>
      </c>
      <c r="AE51" s="28">
        <v>72079755</v>
      </c>
      <c r="AF51" s="28">
        <v>70270637</v>
      </c>
      <c r="AG51" s="28">
        <v>68520575</v>
      </c>
    </row>
    <row r="52" spans="1:33" x14ac:dyDescent="0.25">
      <c r="A52" s="106" t="s">
        <v>205</v>
      </c>
      <c r="B52" s="31">
        <v>194</v>
      </c>
      <c r="C52" s="31">
        <v>299</v>
      </c>
      <c r="D52" s="31">
        <v>443</v>
      </c>
      <c r="E52" s="31">
        <v>639</v>
      </c>
      <c r="F52" s="31">
        <v>895</v>
      </c>
      <c r="G52" s="28">
        <v>1235</v>
      </c>
      <c r="H52" s="28">
        <v>1679</v>
      </c>
      <c r="I52" s="28">
        <v>2258</v>
      </c>
      <c r="J52" s="28">
        <v>3017</v>
      </c>
      <c r="K52" s="28">
        <v>4020</v>
      </c>
      <c r="L52" s="28">
        <v>5324</v>
      </c>
      <c r="M52" s="28">
        <v>7017</v>
      </c>
      <c r="N52" s="28">
        <v>9230</v>
      </c>
      <c r="O52" s="28">
        <v>12098</v>
      </c>
      <c r="P52" s="28">
        <v>15833</v>
      </c>
      <c r="Q52" s="28">
        <v>20700</v>
      </c>
      <c r="R52" s="28">
        <v>27029</v>
      </c>
      <c r="S52" s="28">
        <v>35263</v>
      </c>
      <c r="T52" s="28">
        <v>45919</v>
      </c>
      <c r="U52" s="28">
        <v>59753</v>
      </c>
      <c r="V52" s="28">
        <v>77574</v>
      </c>
      <c r="W52" s="28">
        <v>100661</v>
      </c>
      <c r="X52" s="28">
        <v>130446</v>
      </c>
      <c r="Y52" s="28">
        <v>168847</v>
      </c>
      <c r="Z52" s="28">
        <v>217973</v>
      </c>
      <c r="AA52" s="28">
        <v>280683</v>
      </c>
      <c r="AB52" s="28">
        <v>360086</v>
      </c>
      <c r="AC52" s="28">
        <v>459971</v>
      </c>
      <c r="AD52" s="28">
        <v>583888</v>
      </c>
      <c r="AE52" s="28">
        <v>736545</v>
      </c>
      <c r="AF52" s="28">
        <v>921704</v>
      </c>
      <c r="AG52" s="28">
        <v>1143714</v>
      </c>
    </row>
    <row r="53" spans="1:33" x14ac:dyDescent="0.25">
      <c r="A53" s="106" t="s">
        <v>216</v>
      </c>
      <c r="B53" s="31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</row>
    <row r="54" spans="1:33" x14ac:dyDescent="0.25">
      <c r="A54" s="10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spans="1:33" x14ac:dyDescent="0.25">
      <c r="A55" s="106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x14ac:dyDescent="0.25">
      <c r="A56" s="106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x14ac:dyDescent="0.25">
      <c r="A57" s="106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x14ac:dyDescent="0.25">
      <c r="A58" s="106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 x14ac:dyDescent="0.25">
      <c r="A59" s="106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x14ac:dyDescent="0.25">
      <c r="A60" s="106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x14ac:dyDescent="0.25">
      <c r="A61" s="106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x14ac:dyDescent="0.25">
      <c r="A62" s="105" t="s">
        <v>206</v>
      </c>
      <c r="B62" s="68">
        <v>782673</v>
      </c>
      <c r="C62" s="68">
        <v>1050536</v>
      </c>
      <c r="D62" s="68">
        <v>1844143</v>
      </c>
      <c r="E62" s="68">
        <v>2897969</v>
      </c>
      <c r="F62" s="68">
        <v>4215825</v>
      </c>
      <c r="G62" s="68">
        <v>5645524</v>
      </c>
      <c r="H62" s="68">
        <v>7165199</v>
      </c>
      <c r="I62" s="68">
        <v>8674843</v>
      </c>
      <c r="J62" s="68">
        <v>10196942</v>
      </c>
      <c r="K62" s="68">
        <v>11670274</v>
      </c>
      <c r="L62" s="68">
        <v>13107357</v>
      </c>
      <c r="M62" s="68">
        <v>14599028</v>
      </c>
      <c r="N62" s="68">
        <v>16131965</v>
      </c>
      <c r="O62" s="68">
        <v>17720358</v>
      </c>
      <c r="P62" s="68">
        <v>19357928</v>
      </c>
      <c r="Q62" s="68">
        <v>21037437</v>
      </c>
      <c r="R62" s="68">
        <v>22734292</v>
      </c>
      <c r="S62" s="68">
        <v>24424503</v>
      </c>
      <c r="T62" s="68">
        <v>26075347</v>
      </c>
      <c r="U62" s="68">
        <v>27657780</v>
      </c>
      <c r="V62" s="68">
        <v>29132715</v>
      </c>
      <c r="W62" s="68">
        <v>30473124</v>
      </c>
      <c r="X62" s="68">
        <v>31642409</v>
      </c>
      <c r="Y62" s="68">
        <v>32607467</v>
      </c>
      <c r="Z62" s="68">
        <v>33349398</v>
      </c>
      <c r="AA62" s="68">
        <v>33855874</v>
      </c>
      <c r="AB62" s="68">
        <v>34131222</v>
      </c>
      <c r="AC62" s="68">
        <v>34167626</v>
      </c>
      <c r="AD62" s="68">
        <v>33968611</v>
      </c>
      <c r="AE62" s="68">
        <v>33547051</v>
      </c>
      <c r="AF62" s="68">
        <v>32929596</v>
      </c>
      <c r="AG62" s="68">
        <v>32149494</v>
      </c>
    </row>
    <row r="63" spans="1:33" x14ac:dyDescent="0.25">
      <c r="A63" s="106" t="s">
        <v>213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25">
      <c r="A64" s="106" t="s">
        <v>203</v>
      </c>
      <c r="B64" s="28">
        <v>782673</v>
      </c>
      <c r="C64" s="28">
        <v>1050536</v>
      </c>
      <c r="D64" s="28">
        <v>1844141</v>
      </c>
      <c r="E64" s="28">
        <v>2897964</v>
      </c>
      <c r="F64" s="28">
        <v>4215816</v>
      </c>
      <c r="G64" s="28">
        <v>5645510</v>
      </c>
      <c r="H64" s="28">
        <v>7165180</v>
      </c>
      <c r="I64" s="28">
        <v>8674819</v>
      </c>
      <c r="J64" s="28">
        <v>10196913</v>
      </c>
      <c r="K64" s="28">
        <v>11670240</v>
      </c>
      <c r="L64" s="28">
        <v>13107318</v>
      </c>
      <c r="M64" s="28">
        <v>14598983</v>
      </c>
      <c r="N64" s="28">
        <v>16131913</v>
      </c>
      <c r="O64" s="28">
        <v>17720299</v>
      </c>
      <c r="P64" s="28">
        <v>19357860</v>
      </c>
      <c r="Q64" s="28">
        <v>21037360</v>
      </c>
      <c r="R64" s="28">
        <v>22734205</v>
      </c>
      <c r="S64" s="28">
        <v>24424406</v>
      </c>
      <c r="T64" s="28">
        <v>26075240</v>
      </c>
      <c r="U64" s="28">
        <v>27657663</v>
      </c>
      <c r="V64" s="28">
        <v>29132588</v>
      </c>
      <c r="W64" s="28">
        <v>30472987</v>
      </c>
      <c r="X64" s="28">
        <v>31642262</v>
      </c>
      <c r="Y64" s="28">
        <v>32607310</v>
      </c>
      <c r="Z64" s="28">
        <v>33349233</v>
      </c>
      <c r="AA64" s="28">
        <v>33855702</v>
      </c>
      <c r="AB64" s="28">
        <v>34131044</v>
      </c>
      <c r="AC64" s="28">
        <v>34167448</v>
      </c>
      <c r="AD64" s="28">
        <v>33968434</v>
      </c>
      <c r="AE64" s="28">
        <v>33546873</v>
      </c>
      <c r="AF64" s="28">
        <v>32929420</v>
      </c>
      <c r="AG64" s="28">
        <v>32149323</v>
      </c>
    </row>
    <row r="65" spans="1:33" x14ac:dyDescent="0.25">
      <c r="A65" s="106" t="s">
        <v>214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25">
      <c r="A66" s="106" t="s">
        <v>215</v>
      </c>
      <c r="B66" s="31">
        <v>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</row>
    <row r="67" spans="1:33" x14ac:dyDescent="0.25">
      <c r="A67" s="106" t="s">
        <v>204</v>
      </c>
      <c r="B67" s="31">
        <v>0</v>
      </c>
      <c r="C67" s="31">
        <v>0</v>
      </c>
      <c r="D67" s="31">
        <v>2</v>
      </c>
      <c r="E67" s="31">
        <v>5</v>
      </c>
      <c r="F67" s="31">
        <v>9</v>
      </c>
      <c r="G67" s="31">
        <v>14</v>
      </c>
      <c r="H67" s="31">
        <v>19</v>
      </c>
      <c r="I67" s="31">
        <v>24</v>
      </c>
      <c r="J67" s="31">
        <v>29</v>
      </c>
      <c r="K67" s="31">
        <v>34</v>
      </c>
      <c r="L67" s="31">
        <v>39</v>
      </c>
      <c r="M67" s="31">
        <v>45</v>
      </c>
      <c r="N67" s="31">
        <v>52</v>
      </c>
      <c r="O67" s="31">
        <v>59</v>
      </c>
      <c r="P67" s="31">
        <v>68</v>
      </c>
      <c r="Q67" s="31">
        <v>77</v>
      </c>
      <c r="R67" s="31">
        <v>87</v>
      </c>
      <c r="S67" s="31">
        <v>97</v>
      </c>
      <c r="T67" s="31">
        <v>107</v>
      </c>
      <c r="U67" s="31">
        <v>117</v>
      </c>
      <c r="V67" s="31">
        <v>127</v>
      </c>
      <c r="W67" s="31">
        <v>137</v>
      </c>
      <c r="X67" s="31">
        <v>147</v>
      </c>
      <c r="Y67" s="31">
        <v>157</v>
      </c>
      <c r="Z67" s="31">
        <v>165</v>
      </c>
      <c r="AA67" s="31">
        <v>172</v>
      </c>
      <c r="AB67" s="31">
        <v>178</v>
      </c>
      <c r="AC67" s="31">
        <v>178</v>
      </c>
      <c r="AD67" s="31">
        <v>177</v>
      </c>
      <c r="AE67" s="31">
        <v>178</v>
      </c>
      <c r="AF67" s="31">
        <v>176</v>
      </c>
      <c r="AG67" s="31">
        <v>171</v>
      </c>
    </row>
    <row r="68" spans="1:33" x14ac:dyDescent="0.25">
      <c r="A68" s="106" t="s">
        <v>205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</row>
    <row r="69" spans="1:33" x14ac:dyDescent="0.25">
      <c r="A69" s="106" t="s">
        <v>216</v>
      </c>
      <c r="B69" s="31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</row>
    <row r="70" spans="1:33" x14ac:dyDescent="0.25">
      <c r="A70" s="105" t="s">
        <v>207</v>
      </c>
      <c r="B70" s="68">
        <v>682695</v>
      </c>
      <c r="C70" s="68">
        <v>930305</v>
      </c>
      <c r="D70" s="68">
        <v>2803879</v>
      </c>
      <c r="E70" s="68">
        <v>5066112</v>
      </c>
      <c r="F70" s="68">
        <v>7809886</v>
      </c>
      <c r="G70" s="68">
        <v>10357240</v>
      </c>
      <c r="H70" s="68">
        <v>12778904</v>
      </c>
      <c r="I70" s="68">
        <v>14858368</v>
      </c>
      <c r="J70" s="68">
        <v>16765376</v>
      </c>
      <c r="K70" s="68">
        <v>18360185</v>
      </c>
      <c r="L70" s="68">
        <v>19808932</v>
      </c>
      <c r="M70" s="68">
        <v>21410459</v>
      </c>
      <c r="N70" s="68">
        <v>23190178</v>
      </c>
      <c r="O70" s="68">
        <v>25195755</v>
      </c>
      <c r="P70" s="68">
        <v>27446395</v>
      </c>
      <c r="Q70" s="68">
        <v>29953342</v>
      </c>
      <c r="R70" s="68">
        <v>32708159</v>
      </c>
      <c r="S70" s="68">
        <v>35719142</v>
      </c>
      <c r="T70" s="68">
        <v>38959434</v>
      </c>
      <c r="U70" s="68">
        <v>42412022</v>
      </c>
      <c r="V70" s="68">
        <v>46018662</v>
      </c>
      <c r="W70" s="68">
        <v>49772595</v>
      </c>
      <c r="X70" s="68">
        <v>53634364</v>
      </c>
      <c r="Y70" s="68">
        <v>57581274</v>
      </c>
      <c r="Z70" s="68">
        <v>61558310</v>
      </c>
      <c r="AA70" s="68">
        <v>65562192</v>
      </c>
      <c r="AB70" s="68">
        <v>69545043</v>
      </c>
      <c r="AC70" s="68">
        <v>73492232</v>
      </c>
      <c r="AD70" s="68">
        <v>77324797</v>
      </c>
      <c r="AE70" s="68">
        <v>81063147</v>
      </c>
      <c r="AF70" s="68">
        <v>84668822</v>
      </c>
      <c r="AG70" s="68">
        <v>88167271</v>
      </c>
    </row>
    <row r="71" spans="1:33" x14ac:dyDescent="0.25">
      <c r="A71" s="106" t="s">
        <v>208</v>
      </c>
      <c r="B71" s="28">
        <v>682378</v>
      </c>
      <c r="C71" s="28">
        <v>929508</v>
      </c>
      <c r="D71" s="28">
        <v>2798991</v>
      </c>
      <c r="E71" s="28">
        <v>5052140</v>
      </c>
      <c r="F71" s="28">
        <v>7776576</v>
      </c>
      <c r="G71" s="28">
        <v>10291406</v>
      </c>
      <c r="H71" s="28">
        <v>12659610</v>
      </c>
      <c r="I71" s="28">
        <v>14660775</v>
      </c>
      <c r="J71" s="28">
        <v>16453227</v>
      </c>
      <c r="K71" s="28">
        <v>17895476</v>
      </c>
      <c r="L71" s="28">
        <v>19141084</v>
      </c>
      <c r="M71" s="28">
        <v>20458812</v>
      </c>
      <c r="N71" s="28">
        <v>21861000</v>
      </c>
      <c r="O71" s="28">
        <v>23382887</v>
      </c>
      <c r="P71" s="28">
        <v>25037402</v>
      </c>
      <c r="Q71" s="28">
        <v>26835118</v>
      </c>
      <c r="R71" s="28">
        <v>28775122</v>
      </c>
      <c r="S71" s="28">
        <v>30873064</v>
      </c>
      <c r="T71" s="28">
        <v>33118778</v>
      </c>
      <c r="U71" s="28">
        <v>35509563</v>
      </c>
      <c r="V71" s="28">
        <v>38010714</v>
      </c>
      <c r="W71" s="28">
        <v>40629168</v>
      </c>
      <c r="X71" s="28">
        <v>43346088</v>
      </c>
      <c r="Y71" s="28">
        <v>46150672</v>
      </c>
      <c r="Z71" s="28">
        <v>49003782</v>
      </c>
      <c r="AA71" s="28">
        <v>51908538</v>
      </c>
      <c r="AB71" s="28">
        <v>54824596</v>
      </c>
      <c r="AC71" s="28">
        <v>57741852</v>
      </c>
      <c r="AD71" s="28">
        <v>60592270</v>
      </c>
      <c r="AE71" s="28">
        <v>63392271</v>
      </c>
      <c r="AF71" s="28">
        <v>66105974</v>
      </c>
      <c r="AG71" s="28">
        <v>68754176</v>
      </c>
    </row>
    <row r="72" spans="1:33" x14ac:dyDescent="0.25">
      <c r="A72" s="106" t="s">
        <v>209</v>
      </c>
      <c r="B72" s="31">
        <v>317</v>
      </c>
      <c r="C72" s="31">
        <v>797</v>
      </c>
      <c r="D72" s="28">
        <v>4888</v>
      </c>
      <c r="E72" s="28">
        <v>13972</v>
      </c>
      <c r="F72" s="28">
        <v>33310</v>
      </c>
      <c r="G72" s="28">
        <v>65834</v>
      </c>
      <c r="H72" s="28">
        <v>119294</v>
      </c>
      <c r="I72" s="28">
        <v>197593</v>
      </c>
      <c r="J72" s="28">
        <v>312149</v>
      </c>
      <c r="K72" s="28">
        <v>464709</v>
      </c>
      <c r="L72" s="28">
        <v>667848</v>
      </c>
      <c r="M72" s="28">
        <v>951647</v>
      </c>
      <c r="N72" s="28">
        <v>1329178</v>
      </c>
      <c r="O72" s="28">
        <v>1812868</v>
      </c>
      <c r="P72" s="28">
        <v>2408993</v>
      </c>
      <c r="Q72" s="28">
        <v>3118224</v>
      </c>
      <c r="R72" s="28">
        <v>3933037</v>
      </c>
      <c r="S72" s="28">
        <v>4846078</v>
      </c>
      <c r="T72" s="28">
        <v>5840656</v>
      </c>
      <c r="U72" s="28">
        <v>6902459</v>
      </c>
      <c r="V72" s="28">
        <v>8007948</v>
      </c>
      <c r="W72" s="28">
        <v>9143427</v>
      </c>
      <c r="X72" s="28">
        <v>10288276</v>
      </c>
      <c r="Y72" s="28">
        <v>11430602</v>
      </c>
      <c r="Z72" s="28">
        <v>12554528</v>
      </c>
      <c r="AA72" s="28">
        <v>13653654</v>
      </c>
      <c r="AB72" s="28">
        <v>14720447</v>
      </c>
      <c r="AC72" s="28">
        <v>15750380</v>
      </c>
      <c r="AD72" s="28">
        <v>16732527</v>
      </c>
      <c r="AE72" s="28">
        <v>17670876</v>
      </c>
      <c r="AF72" s="28">
        <v>18562848</v>
      </c>
      <c r="AG72" s="28">
        <v>19413095</v>
      </c>
    </row>
    <row r="73" spans="1:33" x14ac:dyDescent="0.25">
      <c r="A73" s="106" t="s">
        <v>210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</row>
    <row r="74" spans="1:33" x14ac:dyDescent="0.25">
      <c r="A74" s="106" t="s">
        <v>217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</row>
    <row r="75" spans="1:33" x14ac:dyDescent="0.25">
      <c r="A75" s="105" t="s">
        <v>211</v>
      </c>
      <c r="B75" s="68">
        <v>2727</v>
      </c>
      <c r="C75" s="68">
        <v>4337</v>
      </c>
      <c r="D75" s="68">
        <v>5337</v>
      </c>
      <c r="E75" s="68">
        <v>5548</v>
      </c>
      <c r="F75" s="68">
        <v>5699</v>
      </c>
      <c r="G75" s="68">
        <v>5768</v>
      </c>
      <c r="H75" s="68">
        <v>5754</v>
      </c>
      <c r="I75" s="68">
        <v>5665</v>
      </c>
      <c r="J75" s="68">
        <v>5500</v>
      </c>
      <c r="K75" s="68">
        <v>5307</v>
      </c>
      <c r="L75" s="68">
        <v>5893</v>
      </c>
      <c r="M75" s="68">
        <v>16382</v>
      </c>
      <c r="N75" s="68">
        <v>41680</v>
      </c>
      <c r="O75" s="68">
        <v>83670</v>
      </c>
      <c r="P75" s="68">
        <v>143903</v>
      </c>
      <c r="Q75" s="68">
        <v>223307</v>
      </c>
      <c r="R75" s="68">
        <v>322257</v>
      </c>
      <c r="S75" s="68">
        <v>440904</v>
      </c>
      <c r="T75" s="68">
        <v>578852</v>
      </c>
      <c r="U75" s="68">
        <v>735564</v>
      </c>
      <c r="V75" s="68">
        <v>909901</v>
      </c>
      <c r="W75" s="68">
        <v>1101560</v>
      </c>
      <c r="X75" s="68">
        <v>1310764</v>
      </c>
      <c r="Y75" s="68">
        <v>1537485</v>
      </c>
      <c r="Z75" s="68">
        <v>1780806</v>
      </c>
      <c r="AA75" s="68">
        <v>2039371</v>
      </c>
      <c r="AB75" s="68">
        <v>2312746</v>
      </c>
      <c r="AC75" s="68">
        <v>2598281</v>
      </c>
      <c r="AD75" s="68">
        <v>2893671</v>
      </c>
      <c r="AE75" s="68">
        <v>3197136</v>
      </c>
      <c r="AF75" s="68">
        <v>3506763</v>
      </c>
      <c r="AG75" s="68">
        <v>3818963</v>
      </c>
    </row>
    <row r="76" spans="1:33" x14ac:dyDescent="0.25">
      <c r="A76" s="106" t="s">
        <v>212</v>
      </c>
      <c r="B76" s="31">
        <v>276</v>
      </c>
      <c r="C76" s="31">
        <v>510</v>
      </c>
      <c r="D76" s="31">
        <v>798</v>
      </c>
      <c r="E76" s="31">
        <v>881</v>
      </c>
      <c r="F76" s="31">
        <v>960</v>
      </c>
      <c r="G76" s="28">
        <v>1024</v>
      </c>
      <c r="H76" s="28">
        <v>1073</v>
      </c>
      <c r="I76" s="28">
        <v>1105</v>
      </c>
      <c r="J76" s="28">
        <v>1129</v>
      </c>
      <c r="K76" s="28">
        <v>1150</v>
      </c>
      <c r="L76" s="28">
        <v>1528</v>
      </c>
      <c r="M76" s="28">
        <v>6744</v>
      </c>
      <c r="N76" s="28">
        <v>20135</v>
      </c>
      <c r="O76" s="28">
        <v>43903</v>
      </c>
      <c r="P76" s="28">
        <v>80156</v>
      </c>
      <c r="Q76" s="28">
        <v>130653</v>
      </c>
      <c r="R76" s="28">
        <v>196814</v>
      </c>
      <c r="S76" s="28">
        <v>279784</v>
      </c>
      <c r="T76" s="28">
        <v>380320</v>
      </c>
      <c r="U76" s="28">
        <v>498844</v>
      </c>
      <c r="V76" s="28">
        <v>635254</v>
      </c>
      <c r="W76" s="28">
        <v>789913</v>
      </c>
      <c r="X76" s="28">
        <v>963583</v>
      </c>
      <c r="Y76" s="28">
        <v>1156642</v>
      </c>
      <c r="Z76" s="28">
        <v>1368626</v>
      </c>
      <c r="AA76" s="28">
        <v>1598593</v>
      </c>
      <c r="AB76" s="28">
        <v>1846280</v>
      </c>
      <c r="AC76" s="28">
        <v>2109303</v>
      </c>
      <c r="AD76" s="28">
        <v>2385444</v>
      </c>
      <c r="AE76" s="28">
        <v>2672767</v>
      </c>
      <c r="AF76" s="28">
        <v>2969105</v>
      </c>
      <c r="AG76" s="28">
        <v>3270716</v>
      </c>
    </row>
    <row r="77" spans="1:33" x14ac:dyDescent="0.25">
      <c r="A77" s="106" t="s">
        <v>218</v>
      </c>
      <c r="B77" s="28">
        <v>2451</v>
      </c>
      <c r="C77" s="28">
        <v>3827</v>
      </c>
      <c r="D77" s="28">
        <v>4539</v>
      </c>
      <c r="E77" s="28">
        <v>4667</v>
      </c>
      <c r="F77" s="28">
        <v>4739</v>
      </c>
      <c r="G77" s="28">
        <v>4744</v>
      </c>
      <c r="H77" s="28">
        <v>4681</v>
      </c>
      <c r="I77" s="28">
        <v>4560</v>
      </c>
      <c r="J77" s="28">
        <v>4371</v>
      </c>
      <c r="K77" s="28">
        <v>4157</v>
      </c>
      <c r="L77" s="28">
        <v>4365</v>
      </c>
      <c r="M77" s="28">
        <v>9638</v>
      </c>
      <c r="N77" s="28">
        <v>21545</v>
      </c>
      <c r="O77" s="28">
        <v>39767</v>
      </c>
      <c r="P77" s="28">
        <v>63747</v>
      </c>
      <c r="Q77" s="28">
        <v>92654</v>
      </c>
      <c r="R77" s="28">
        <v>125443</v>
      </c>
      <c r="S77" s="28">
        <v>161120</v>
      </c>
      <c r="T77" s="28">
        <v>198532</v>
      </c>
      <c r="U77" s="28">
        <v>236720</v>
      </c>
      <c r="V77" s="28">
        <v>274647</v>
      </c>
      <c r="W77" s="28">
        <v>311647</v>
      </c>
      <c r="X77" s="28">
        <v>347181</v>
      </c>
      <c r="Y77" s="28">
        <v>380843</v>
      </c>
      <c r="Z77" s="28">
        <v>412180</v>
      </c>
      <c r="AA77" s="28">
        <v>440778</v>
      </c>
      <c r="AB77" s="28">
        <v>466466</v>
      </c>
      <c r="AC77" s="28">
        <v>488978</v>
      </c>
      <c r="AD77" s="28">
        <v>508227</v>
      </c>
      <c r="AE77" s="28">
        <v>524369</v>
      </c>
      <c r="AF77" s="28">
        <v>537658</v>
      </c>
      <c r="AG77" s="28">
        <v>548247</v>
      </c>
    </row>
    <row r="78" spans="1:33" x14ac:dyDescent="0.25">
      <c r="A78" s="103" t="s">
        <v>23</v>
      </c>
      <c r="B78" s="104">
        <v>783105</v>
      </c>
      <c r="C78" s="104">
        <v>798157</v>
      </c>
      <c r="D78" s="104">
        <v>811629</v>
      </c>
      <c r="E78" s="104">
        <v>822568</v>
      </c>
      <c r="F78" s="104">
        <v>833407</v>
      </c>
      <c r="G78" s="104">
        <v>843683</v>
      </c>
      <c r="H78" s="104">
        <v>853407</v>
      </c>
      <c r="I78" s="104">
        <v>861704</v>
      </c>
      <c r="J78" s="104">
        <v>869043</v>
      </c>
      <c r="K78" s="104">
        <v>876287</v>
      </c>
      <c r="L78" s="104">
        <v>883160</v>
      </c>
      <c r="M78" s="104">
        <v>889513</v>
      </c>
      <c r="N78" s="104">
        <v>895044</v>
      </c>
      <c r="O78" s="104">
        <v>899917</v>
      </c>
      <c r="P78" s="104">
        <v>904646</v>
      </c>
      <c r="Q78" s="104">
        <v>910349</v>
      </c>
      <c r="R78" s="104">
        <v>915616</v>
      </c>
      <c r="S78" s="104">
        <v>920670</v>
      </c>
      <c r="T78" s="104">
        <v>925790</v>
      </c>
      <c r="U78" s="104">
        <v>930747</v>
      </c>
      <c r="V78" s="104">
        <v>935675</v>
      </c>
      <c r="W78" s="104">
        <v>941275</v>
      </c>
      <c r="X78" s="104">
        <v>946789</v>
      </c>
      <c r="Y78" s="104">
        <v>952154</v>
      </c>
      <c r="Z78" s="104">
        <v>957439</v>
      </c>
      <c r="AA78" s="104">
        <v>962699</v>
      </c>
      <c r="AB78" s="104">
        <v>968069</v>
      </c>
      <c r="AC78" s="104">
        <v>973403</v>
      </c>
      <c r="AD78" s="104">
        <v>979039</v>
      </c>
      <c r="AE78" s="104">
        <v>984750</v>
      </c>
      <c r="AF78" s="104">
        <v>990695</v>
      </c>
      <c r="AG78" s="104">
        <v>996732</v>
      </c>
    </row>
    <row r="79" spans="1:33" x14ac:dyDescent="0.25">
      <c r="A79" s="105" t="s">
        <v>202</v>
      </c>
      <c r="B79" s="68">
        <v>772633</v>
      </c>
      <c r="C79" s="68">
        <v>785304</v>
      </c>
      <c r="D79" s="68">
        <v>795865</v>
      </c>
      <c r="E79" s="68">
        <v>803354</v>
      </c>
      <c r="F79" s="68">
        <v>810175</v>
      </c>
      <c r="G79" s="68">
        <v>815885</v>
      </c>
      <c r="H79" s="68">
        <v>820536</v>
      </c>
      <c r="I79" s="68">
        <v>823295</v>
      </c>
      <c r="J79" s="68">
        <v>824595</v>
      </c>
      <c r="K79" s="68">
        <v>825279</v>
      </c>
      <c r="L79" s="68">
        <v>825005</v>
      </c>
      <c r="M79" s="68">
        <v>823571</v>
      </c>
      <c r="N79" s="68">
        <v>820569</v>
      </c>
      <c r="O79" s="68">
        <v>816132</v>
      </c>
      <c r="P79" s="68">
        <v>810867</v>
      </c>
      <c r="Q79" s="68">
        <v>805850</v>
      </c>
      <c r="R79" s="68">
        <v>799955</v>
      </c>
      <c r="S79" s="68">
        <v>793398</v>
      </c>
      <c r="T79" s="68">
        <v>786343</v>
      </c>
      <c r="U79" s="68">
        <v>778715</v>
      </c>
      <c r="V79" s="68">
        <v>770543</v>
      </c>
      <c r="W79" s="68">
        <v>762433</v>
      </c>
      <c r="X79" s="68">
        <v>753597</v>
      </c>
      <c r="Y79" s="68">
        <v>744052</v>
      </c>
      <c r="Z79" s="68">
        <v>733853</v>
      </c>
      <c r="AA79" s="68">
        <v>723251</v>
      </c>
      <c r="AB79" s="68">
        <v>712232</v>
      </c>
      <c r="AC79" s="68">
        <v>700920</v>
      </c>
      <c r="AD79" s="68">
        <v>689414</v>
      </c>
      <c r="AE79" s="68">
        <v>677991</v>
      </c>
      <c r="AF79" s="68">
        <v>666448</v>
      </c>
      <c r="AG79" s="68">
        <v>655057</v>
      </c>
    </row>
    <row r="80" spans="1:33" x14ac:dyDescent="0.25">
      <c r="A80" s="106" t="s">
        <v>213</v>
      </c>
      <c r="B80" s="28">
        <v>1800</v>
      </c>
      <c r="C80" s="28">
        <v>1794</v>
      </c>
      <c r="D80" s="28">
        <v>1832</v>
      </c>
      <c r="E80" s="28">
        <v>1898</v>
      </c>
      <c r="F80" s="28">
        <v>1983</v>
      </c>
      <c r="G80" s="28">
        <v>2085</v>
      </c>
      <c r="H80" s="28">
        <v>2192</v>
      </c>
      <c r="I80" s="28">
        <v>2287</v>
      </c>
      <c r="J80" s="28">
        <v>2377</v>
      </c>
      <c r="K80" s="28">
        <v>2451</v>
      </c>
      <c r="L80" s="28">
        <v>2517</v>
      </c>
      <c r="M80" s="28">
        <v>2566</v>
      </c>
      <c r="N80" s="28">
        <v>2603</v>
      </c>
      <c r="O80" s="28">
        <v>2632</v>
      </c>
      <c r="P80" s="28">
        <v>2651</v>
      </c>
      <c r="Q80" s="28">
        <v>2664</v>
      </c>
      <c r="R80" s="28">
        <v>2648</v>
      </c>
      <c r="S80" s="28">
        <v>2627</v>
      </c>
      <c r="T80" s="28">
        <v>2604</v>
      </c>
      <c r="U80" s="28">
        <v>2577</v>
      </c>
      <c r="V80" s="28">
        <v>2549</v>
      </c>
      <c r="W80" s="28">
        <v>2523</v>
      </c>
      <c r="X80" s="28">
        <v>2493</v>
      </c>
      <c r="Y80" s="28">
        <v>2468</v>
      </c>
      <c r="Z80" s="28">
        <v>2431</v>
      </c>
      <c r="AA80" s="28">
        <v>2391</v>
      </c>
      <c r="AB80" s="28">
        <v>2360</v>
      </c>
      <c r="AC80" s="28">
        <v>2327</v>
      </c>
      <c r="AD80" s="28">
        <v>2298</v>
      </c>
      <c r="AE80" s="28">
        <v>2249</v>
      </c>
      <c r="AF80" s="28">
        <v>2210</v>
      </c>
      <c r="AG80" s="28">
        <v>2177</v>
      </c>
    </row>
    <row r="81" spans="1:33" x14ac:dyDescent="0.25">
      <c r="A81" s="106" t="s">
        <v>203</v>
      </c>
      <c r="B81" s="28">
        <v>3647</v>
      </c>
      <c r="C81" s="28">
        <v>3673</v>
      </c>
      <c r="D81" s="28">
        <v>3776</v>
      </c>
      <c r="E81" s="28">
        <v>3940</v>
      </c>
      <c r="F81" s="28">
        <v>4141</v>
      </c>
      <c r="G81" s="28">
        <v>4344</v>
      </c>
      <c r="H81" s="28">
        <v>4532</v>
      </c>
      <c r="I81" s="28">
        <v>4690</v>
      </c>
      <c r="J81" s="28">
        <v>4818</v>
      </c>
      <c r="K81" s="28">
        <v>4919</v>
      </c>
      <c r="L81" s="28">
        <v>5004</v>
      </c>
      <c r="M81" s="28">
        <v>5064</v>
      </c>
      <c r="N81" s="28">
        <v>5087</v>
      </c>
      <c r="O81" s="28">
        <v>5089</v>
      </c>
      <c r="P81" s="28">
        <v>5068</v>
      </c>
      <c r="Q81" s="28">
        <v>5017</v>
      </c>
      <c r="R81" s="28">
        <v>4935</v>
      </c>
      <c r="S81" s="28">
        <v>4861</v>
      </c>
      <c r="T81" s="28">
        <v>4772</v>
      </c>
      <c r="U81" s="28">
        <v>4684</v>
      </c>
      <c r="V81" s="28">
        <v>4597</v>
      </c>
      <c r="W81" s="28">
        <v>4505</v>
      </c>
      <c r="X81" s="28">
        <v>4412</v>
      </c>
      <c r="Y81" s="28">
        <v>4324</v>
      </c>
      <c r="Z81" s="28">
        <v>4233</v>
      </c>
      <c r="AA81" s="28">
        <v>4125</v>
      </c>
      <c r="AB81" s="28">
        <v>4040</v>
      </c>
      <c r="AC81" s="28">
        <v>3957</v>
      </c>
      <c r="AD81" s="28">
        <v>3868</v>
      </c>
      <c r="AE81" s="28">
        <v>3744</v>
      </c>
      <c r="AF81" s="28">
        <v>3635</v>
      </c>
      <c r="AG81" s="28">
        <v>3534</v>
      </c>
    </row>
    <row r="82" spans="1:33" x14ac:dyDescent="0.25">
      <c r="A82" s="106" t="s">
        <v>214</v>
      </c>
      <c r="B82" s="28">
        <v>45184</v>
      </c>
      <c r="C82" s="28">
        <v>48169</v>
      </c>
      <c r="D82" s="28">
        <v>51231</v>
      </c>
      <c r="E82" s="28">
        <v>54282</v>
      </c>
      <c r="F82" s="28">
        <v>57487</v>
      </c>
      <c r="G82" s="28">
        <v>60734</v>
      </c>
      <c r="H82" s="28">
        <v>63966</v>
      </c>
      <c r="I82" s="28">
        <v>67084</v>
      </c>
      <c r="J82" s="28">
        <v>70113</v>
      </c>
      <c r="K82" s="28">
        <v>73079</v>
      </c>
      <c r="L82" s="28">
        <v>76030</v>
      </c>
      <c r="M82" s="28">
        <v>78966</v>
      </c>
      <c r="N82" s="28">
        <v>81853</v>
      </c>
      <c r="O82" s="28">
        <v>84673</v>
      </c>
      <c r="P82" s="28">
        <v>87418</v>
      </c>
      <c r="Q82" s="28">
        <v>90213</v>
      </c>
      <c r="R82" s="28">
        <v>92797</v>
      </c>
      <c r="S82" s="28">
        <v>95184</v>
      </c>
      <c r="T82" s="28">
        <v>97351</v>
      </c>
      <c r="U82" s="28">
        <v>99279</v>
      </c>
      <c r="V82" s="28">
        <v>100940</v>
      </c>
      <c r="W82" s="28">
        <v>102465</v>
      </c>
      <c r="X82" s="28">
        <v>103700</v>
      </c>
      <c r="Y82" s="28">
        <v>104663</v>
      </c>
      <c r="Z82" s="28">
        <v>105338</v>
      </c>
      <c r="AA82" s="28">
        <v>105798</v>
      </c>
      <c r="AB82" s="28">
        <v>106017</v>
      </c>
      <c r="AC82" s="28">
        <v>105995</v>
      </c>
      <c r="AD82" s="28">
        <v>105754</v>
      </c>
      <c r="AE82" s="28">
        <v>105325</v>
      </c>
      <c r="AF82" s="28">
        <v>104700</v>
      </c>
      <c r="AG82" s="28">
        <v>103905</v>
      </c>
    </row>
    <row r="83" spans="1:33" x14ac:dyDescent="0.25">
      <c r="A83" s="106" t="s">
        <v>204</v>
      </c>
      <c r="B83" s="28">
        <v>722002</v>
      </c>
      <c r="C83" s="28">
        <v>731668</v>
      </c>
      <c r="D83" s="28">
        <v>739026</v>
      </c>
      <c r="E83" s="28">
        <v>743234</v>
      </c>
      <c r="F83" s="28">
        <v>746561</v>
      </c>
      <c r="G83" s="28">
        <v>748713</v>
      </c>
      <c r="H83" s="28">
        <v>749830</v>
      </c>
      <c r="I83" s="28">
        <v>749205</v>
      </c>
      <c r="J83" s="28">
        <v>747234</v>
      </c>
      <c r="K83" s="28">
        <v>744744</v>
      </c>
      <c r="L83" s="28">
        <v>741322</v>
      </c>
      <c r="M83" s="28">
        <v>736774</v>
      </c>
      <c r="N83" s="28">
        <v>730728</v>
      </c>
      <c r="O83" s="28">
        <v>723300</v>
      </c>
      <c r="P83" s="28">
        <v>715103</v>
      </c>
      <c r="Q83" s="28">
        <v>707072</v>
      </c>
      <c r="R83" s="28">
        <v>698352</v>
      </c>
      <c r="S83" s="28">
        <v>689074</v>
      </c>
      <c r="T83" s="28">
        <v>679427</v>
      </c>
      <c r="U83" s="28">
        <v>669311</v>
      </c>
      <c r="V83" s="28">
        <v>658775</v>
      </c>
      <c r="W83" s="28">
        <v>648300</v>
      </c>
      <c r="X83" s="28">
        <v>637280</v>
      </c>
      <c r="Y83" s="28">
        <v>625685</v>
      </c>
      <c r="Z83" s="28">
        <v>613597</v>
      </c>
      <c r="AA83" s="28">
        <v>601224</v>
      </c>
      <c r="AB83" s="28">
        <v>588477</v>
      </c>
      <c r="AC83" s="28">
        <v>575591</v>
      </c>
      <c r="AD83" s="28">
        <v>562600</v>
      </c>
      <c r="AE83" s="28">
        <v>549808</v>
      </c>
      <c r="AF83" s="28">
        <v>536870</v>
      </c>
      <c r="AG83" s="28">
        <v>524052</v>
      </c>
    </row>
    <row r="84" spans="1:33" x14ac:dyDescent="0.25">
      <c r="A84" s="106" t="s">
        <v>205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1</v>
      </c>
      <c r="I84" s="31">
        <v>5</v>
      </c>
      <c r="J84" s="31">
        <v>11</v>
      </c>
      <c r="K84" s="31">
        <v>17</v>
      </c>
      <c r="L84" s="31">
        <v>25</v>
      </c>
      <c r="M84" s="31">
        <v>39</v>
      </c>
      <c r="N84" s="31">
        <v>58</v>
      </c>
      <c r="O84" s="31">
        <v>88</v>
      </c>
      <c r="P84" s="31">
        <v>126</v>
      </c>
      <c r="Q84" s="31">
        <v>178</v>
      </c>
      <c r="R84" s="31">
        <v>242</v>
      </c>
      <c r="S84" s="31">
        <v>332</v>
      </c>
      <c r="T84" s="31">
        <v>451</v>
      </c>
      <c r="U84" s="31">
        <v>606</v>
      </c>
      <c r="V84" s="31">
        <v>806</v>
      </c>
      <c r="W84" s="28">
        <v>1049</v>
      </c>
      <c r="X84" s="28">
        <v>1346</v>
      </c>
      <c r="Y84" s="28">
        <v>1725</v>
      </c>
      <c r="Z84" s="28">
        <v>2213</v>
      </c>
      <c r="AA84" s="28">
        <v>2816</v>
      </c>
      <c r="AB84" s="28">
        <v>3579</v>
      </c>
      <c r="AC84" s="28">
        <v>4495</v>
      </c>
      <c r="AD84" s="28">
        <v>5623</v>
      </c>
      <c r="AE84" s="28">
        <v>6983</v>
      </c>
      <c r="AF84" s="28">
        <v>8647</v>
      </c>
      <c r="AG84" s="28">
        <v>10609</v>
      </c>
    </row>
    <row r="85" spans="1:33" x14ac:dyDescent="0.25">
      <c r="A85" s="106" t="s">
        <v>219</v>
      </c>
      <c r="B85" s="31">
        <v>0</v>
      </c>
      <c r="C85" s="31">
        <v>0</v>
      </c>
      <c r="D85" s="31">
        <v>0</v>
      </c>
      <c r="E85" s="31">
        <v>0</v>
      </c>
      <c r="F85" s="31">
        <v>3</v>
      </c>
      <c r="G85" s="31">
        <v>9</v>
      </c>
      <c r="H85" s="31">
        <v>15</v>
      </c>
      <c r="I85" s="31">
        <v>24</v>
      </c>
      <c r="J85" s="31">
        <v>42</v>
      </c>
      <c r="K85" s="31">
        <v>69</v>
      </c>
      <c r="L85" s="31">
        <v>107</v>
      </c>
      <c r="M85" s="31">
        <v>162</v>
      </c>
      <c r="N85" s="31">
        <v>240</v>
      </c>
      <c r="O85" s="31">
        <v>350</v>
      </c>
      <c r="P85" s="31">
        <v>501</v>
      </c>
      <c r="Q85" s="31">
        <v>706</v>
      </c>
      <c r="R85" s="31">
        <v>981</v>
      </c>
      <c r="S85" s="28">
        <v>1320</v>
      </c>
      <c r="T85" s="28">
        <v>1738</v>
      </c>
      <c r="U85" s="28">
        <v>2258</v>
      </c>
      <c r="V85" s="28">
        <v>2876</v>
      </c>
      <c r="W85" s="28">
        <v>3591</v>
      </c>
      <c r="X85" s="28">
        <v>4366</v>
      </c>
      <c r="Y85" s="28">
        <v>5187</v>
      </c>
      <c r="Z85" s="28">
        <v>6041</v>
      </c>
      <c r="AA85" s="28">
        <v>6897</v>
      </c>
      <c r="AB85" s="28">
        <v>7759</v>
      </c>
      <c r="AC85" s="28">
        <v>8555</v>
      </c>
      <c r="AD85" s="28">
        <v>9271</v>
      </c>
      <c r="AE85" s="28">
        <v>9882</v>
      </c>
      <c r="AF85" s="28">
        <v>10386</v>
      </c>
      <c r="AG85" s="28">
        <v>10780</v>
      </c>
    </row>
    <row r="86" spans="1:33" x14ac:dyDescent="0.25">
      <c r="A86" s="10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spans="1:33" x14ac:dyDescent="0.25">
      <c r="A87" s="106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 x14ac:dyDescent="0.25">
      <c r="A88" s="106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 x14ac:dyDescent="0.25">
      <c r="A89" s="106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 x14ac:dyDescent="0.25">
      <c r="A90" s="106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 x14ac:dyDescent="0.25">
      <c r="A91" s="106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 x14ac:dyDescent="0.25">
      <c r="A92" s="106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 x14ac:dyDescent="0.25">
      <c r="A93" s="105" t="s">
        <v>206</v>
      </c>
      <c r="B93" s="68">
        <v>1677</v>
      </c>
      <c r="C93" s="68">
        <v>2209</v>
      </c>
      <c r="D93" s="68">
        <v>2766</v>
      </c>
      <c r="E93" s="68">
        <v>3335</v>
      </c>
      <c r="F93" s="68">
        <v>3928</v>
      </c>
      <c r="G93" s="68">
        <v>4525</v>
      </c>
      <c r="H93" s="68">
        <v>5105</v>
      </c>
      <c r="I93" s="68">
        <v>5661</v>
      </c>
      <c r="J93" s="68">
        <v>6198</v>
      </c>
      <c r="K93" s="68">
        <v>6696</v>
      </c>
      <c r="L93" s="68">
        <v>7183</v>
      </c>
      <c r="M93" s="68">
        <v>7655</v>
      </c>
      <c r="N93" s="68">
        <v>8102</v>
      </c>
      <c r="O93" s="68">
        <v>8550</v>
      </c>
      <c r="P93" s="68">
        <v>8974</v>
      </c>
      <c r="Q93" s="68">
        <v>9382</v>
      </c>
      <c r="R93" s="68">
        <v>9724</v>
      </c>
      <c r="S93" s="68">
        <v>10062</v>
      </c>
      <c r="T93" s="68">
        <v>10381</v>
      </c>
      <c r="U93" s="68">
        <v>10681</v>
      </c>
      <c r="V93" s="68">
        <v>10978</v>
      </c>
      <c r="W93" s="68">
        <v>11271</v>
      </c>
      <c r="X93" s="68">
        <v>11544</v>
      </c>
      <c r="Y93" s="68">
        <v>11816</v>
      </c>
      <c r="Z93" s="68">
        <v>12082</v>
      </c>
      <c r="AA93" s="68">
        <v>12316</v>
      </c>
      <c r="AB93" s="68">
        <v>12570</v>
      </c>
      <c r="AC93" s="68">
        <v>12802</v>
      </c>
      <c r="AD93" s="68">
        <v>13049</v>
      </c>
      <c r="AE93" s="68">
        <v>13229</v>
      </c>
      <c r="AF93" s="68">
        <v>13441</v>
      </c>
      <c r="AG93" s="68">
        <v>13647</v>
      </c>
    </row>
    <row r="94" spans="1:33" x14ac:dyDescent="0.25">
      <c r="A94" s="106" t="s">
        <v>213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</row>
    <row r="95" spans="1:33" x14ac:dyDescent="0.25">
      <c r="A95" s="106" t="s">
        <v>203</v>
      </c>
      <c r="B95" s="28">
        <v>1211</v>
      </c>
      <c r="C95" s="28">
        <v>1595</v>
      </c>
      <c r="D95" s="28">
        <v>1996</v>
      </c>
      <c r="E95" s="28">
        <v>2404</v>
      </c>
      <c r="F95" s="28">
        <v>2827</v>
      </c>
      <c r="G95" s="28">
        <v>3254</v>
      </c>
      <c r="H95" s="28">
        <v>3666</v>
      </c>
      <c r="I95" s="28">
        <v>4057</v>
      </c>
      <c r="J95" s="28">
        <v>4432</v>
      </c>
      <c r="K95" s="28">
        <v>4791</v>
      </c>
      <c r="L95" s="28">
        <v>5136</v>
      </c>
      <c r="M95" s="28">
        <v>5476</v>
      </c>
      <c r="N95" s="28">
        <v>5801</v>
      </c>
      <c r="O95" s="28">
        <v>6116</v>
      </c>
      <c r="P95" s="28">
        <v>6416</v>
      </c>
      <c r="Q95" s="28">
        <v>6710</v>
      </c>
      <c r="R95" s="28">
        <v>6966</v>
      </c>
      <c r="S95" s="28">
        <v>7217</v>
      </c>
      <c r="T95" s="28">
        <v>7461</v>
      </c>
      <c r="U95" s="28">
        <v>7694</v>
      </c>
      <c r="V95" s="28">
        <v>7918</v>
      </c>
      <c r="W95" s="28">
        <v>8138</v>
      </c>
      <c r="X95" s="28">
        <v>8346</v>
      </c>
      <c r="Y95" s="28">
        <v>8544</v>
      </c>
      <c r="Z95" s="28">
        <v>8741</v>
      </c>
      <c r="AA95" s="28">
        <v>8916</v>
      </c>
      <c r="AB95" s="28">
        <v>9100</v>
      </c>
      <c r="AC95" s="28">
        <v>9267</v>
      </c>
      <c r="AD95" s="28">
        <v>9447</v>
      </c>
      <c r="AE95" s="28">
        <v>9590</v>
      </c>
      <c r="AF95" s="28">
        <v>9748</v>
      </c>
      <c r="AG95" s="28">
        <v>9901</v>
      </c>
    </row>
    <row r="96" spans="1:33" x14ac:dyDescent="0.25">
      <c r="A96" s="106" t="s">
        <v>214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</row>
    <row r="97" spans="1:33" x14ac:dyDescent="0.25">
      <c r="A97" s="106" t="s">
        <v>204</v>
      </c>
      <c r="B97" s="31">
        <v>466</v>
      </c>
      <c r="C97" s="31">
        <v>614</v>
      </c>
      <c r="D97" s="31">
        <v>770</v>
      </c>
      <c r="E97" s="31">
        <v>931</v>
      </c>
      <c r="F97" s="28">
        <v>1101</v>
      </c>
      <c r="G97" s="28">
        <v>1271</v>
      </c>
      <c r="H97" s="28">
        <v>1439</v>
      </c>
      <c r="I97" s="28">
        <v>1604</v>
      </c>
      <c r="J97" s="28">
        <v>1766</v>
      </c>
      <c r="K97" s="28">
        <v>1905</v>
      </c>
      <c r="L97" s="28">
        <v>2047</v>
      </c>
      <c r="M97" s="28">
        <v>2179</v>
      </c>
      <c r="N97" s="28">
        <v>2301</v>
      </c>
      <c r="O97" s="28">
        <v>2434</v>
      </c>
      <c r="P97" s="28">
        <v>2558</v>
      </c>
      <c r="Q97" s="28">
        <v>2672</v>
      </c>
      <c r="R97" s="28">
        <v>2758</v>
      </c>
      <c r="S97" s="28">
        <v>2845</v>
      </c>
      <c r="T97" s="28">
        <v>2920</v>
      </c>
      <c r="U97" s="28">
        <v>2987</v>
      </c>
      <c r="V97" s="28">
        <v>3060</v>
      </c>
      <c r="W97" s="28">
        <v>3133</v>
      </c>
      <c r="X97" s="28">
        <v>3198</v>
      </c>
      <c r="Y97" s="28">
        <v>3272</v>
      </c>
      <c r="Z97" s="28">
        <v>3341</v>
      </c>
      <c r="AA97" s="28">
        <v>3400</v>
      </c>
      <c r="AB97" s="28">
        <v>3470</v>
      </c>
      <c r="AC97" s="28">
        <v>3535</v>
      </c>
      <c r="AD97" s="28">
        <v>3602</v>
      </c>
      <c r="AE97" s="28">
        <v>3639</v>
      </c>
      <c r="AF97" s="28">
        <v>3693</v>
      </c>
      <c r="AG97" s="28">
        <v>3746</v>
      </c>
    </row>
    <row r="98" spans="1:33" x14ac:dyDescent="0.25">
      <c r="A98" s="106" t="s">
        <v>205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</row>
    <row r="99" spans="1:33" x14ac:dyDescent="0.25">
      <c r="A99" s="106" t="s">
        <v>219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</row>
    <row r="100" spans="1:33" x14ac:dyDescent="0.25">
      <c r="A100" s="105" t="s">
        <v>207</v>
      </c>
      <c r="B100" s="68">
        <v>8785</v>
      </c>
      <c r="C100" s="68">
        <v>10629</v>
      </c>
      <c r="D100" s="68">
        <v>12983</v>
      </c>
      <c r="E100" s="68">
        <v>15864</v>
      </c>
      <c r="F100" s="68">
        <v>19289</v>
      </c>
      <c r="G100" s="68">
        <v>23258</v>
      </c>
      <c r="H100" s="68">
        <v>27751</v>
      </c>
      <c r="I100" s="68">
        <v>32733</v>
      </c>
      <c r="J100" s="68">
        <v>38235</v>
      </c>
      <c r="K100" s="68">
        <v>44297</v>
      </c>
      <c r="L100" s="68">
        <v>50957</v>
      </c>
      <c r="M100" s="68">
        <v>58185</v>
      </c>
      <c r="N100" s="68">
        <v>65945</v>
      </c>
      <c r="O100" s="68">
        <v>74189</v>
      </c>
      <c r="P100" s="68">
        <v>82804</v>
      </c>
      <c r="Q100" s="68">
        <v>91787</v>
      </c>
      <c r="R100" s="68">
        <v>100903</v>
      </c>
      <c r="S100" s="68">
        <v>110092</v>
      </c>
      <c r="T100" s="68">
        <v>119483</v>
      </c>
      <c r="U100" s="68">
        <v>128948</v>
      </c>
      <c r="V100" s="68">
        <v>138588</v>
      </c>
      <c r="W100" s="68">
        <v>148513</v>
      </c>
      <c r="X100" s="68">
        <v>158762</v>
      </c>
      <c r="Y100" s="68">
        <v>169309</v>
      </c>
      <c r="Z100" s="68">
        <v>180167</v>
      </c>
      <c r="AA100" s="68">
        <v>191241</v>
      </c>
      <c r="AB100" s="68">
        <v>202669</v>
      </c>
      <c r="AC100" s="68">
        <v>214272</v>
      </c>
      <c r="AD100" s="68">
        <v>226213</v>
      </c>
      <c r="AE100" s="68">
        <v>238216</v>
      </c>
      <c r="AF100" s="68">
        <v>250469</v>
      </c>
      <c r="AG100" s="68">
        <v>262749</v>
      </c>
    </row>
    <row r="101" spans="1:33" x14ac:dyDescent="0.25">
      <c r="A101" s="106" t="s">
        <v>208</v>
      </c>
      <c r="B101" s="28">
        <v>8785</v>
      </c>
      <c r="C101" s="28">
        <v>10629</v>
      </c>
      <c r="D101" s="28">
        <v>12983</v>
      </c>
      <c r="E101" s="28">
        <v>15864</v>
      </c>
      <c r="F101" s="28">
        <v>19288</v>
      </c>
      <c r="G101" s="28">
        <v>23251</v>
      </c>
      <c r="H101" s="28">
        <v>27735</v>
      </c>
      <c r="I101" s="28">
        <v>32701</v>
      </c>
      <c r="J101" s="28">
        <v>38176</v>
      </c>
      <c r="K101" s="28">
        <v>44195</v>
      </c>
      <c r="L101" s="28">
        <v>50794</v>
      </c>
      <c r="M101" s="28">
        <v>57933</v>
      </c>
      <c r="N101" s="28">
        <v>65568</v>
      </c>
      <c r="O101" s="28">
        <v>73641</v>
      </c>
      <c r="P101" s="28">
        <v>82023</v>
      </c>
      <c r="Q101" s="28">
        <v>90695</v>
      </c>
      <c r="R101" s="28">
        <v>99406</v>
      </c>
      <c r="S101" s="28">
        <v>108084</v>
      </c>
      <c r="T101" s="28">
        <v>116823</v>
      </c>
      <c r="U101" s="28">
        <v>125470</v>
      </c>
      <c r="V101" s="28">
        <v>134083</v>
      </c>
      <c r="W101" s="28">
        <v>142770</v>
      </c>
      <c r="X101" s="28">
        <v>151509</v>
      </c>
      <c r="Y101" s="28">
        <v>160222</v>
      </c>
      <c r="Z101" s="28">
        <v>168852</v>
      </c>
      <c r="AA101" s="28">
        <v>177308</v>
      </c>
      <c r="AB101" s="28">
        <v>185620</v>
      </c>
      <c r="AC101" s="28">
        <v>193649</v>
      </c>
      <c r="AD101" s="28">
        <v>201440</v>
      </c>
      <c r="AE101" s="28">
        <v>208778</v>
      </c>
      <c r="AF101" s="28">
        <v>215742</v>
      </c>
      <c r="AG101" s="28">
        <v>222170</v>
      </c>
    </row>
    <row r="102" spans="1:33" x14ac:dyDescent="0.25">
      <c r="A102" s="106" t="s">
        <v>209</v>
      </c>
      <c r="B102" s="31">
        <v>0</v>
      </c>
      <c r="C102" s="31">
        <v>0</v>
      </c>
      <c r="D102" s="31">
        <v>0</v>
      </c>
      <c r="E102" s="31">
        <v>0</v>
      </c>
      <c r="F102" s="31">
        <v>0</v>
      </c>
      <c r="G102" s="31">
        <v>1</v>
      </c>
      <c r="H102" s="31">
        <v>4</v>
      </c>
      <c r="I102" s="31">
        <v>9</v>
      </c>
      <c r="J102" s="31">
        <v>16</v>
      </c>
      <c r="K102" s="31">
        <v>27</v>
      </c>
      <c r="L102" s="31">
        <v>45</v>
      </c>
      <c r="M102" s="31">
        <v>71</v>
      </c>
      <c r="N102" s="31">
        <v>107</v>
      </c>
      <c r="O102" s="31">
        <v>153</v>
      </c>
      <c r="P102" s="31">
        <v>213</v>
      </c>
      <c r="Q102" s="31">
        <v>292</v>
      </c>
      <c r="R102" s="31">
        <v>396</v>
      </c>
      <c r="S102" s="31">
        <v>526</v>
      </c>
      <c r="T102" s="31">
        <v>691</v>
      </c>
      <c r="U102" s="31">
        <v>884</v>
      </c>
      <c r="V102" s="28">
        <v>1108</v>
      </c>
      <c r="W102" s="28">
        <v>1374</v>
      </c>
      <c r="X102" s="28">
        <v>1693</v>
      </c>
      <c r="Y102" s="28">
        <v>2076</v>
      </c>
      <c r="Z102" s="28">
        <v>2521</v>
      </c>
      <c r="AA102" s="28">
        <v>3010</v>
      </c>
      <c r="AB102" s="28">
        <v>3569</v>
      </c>
      <c r="AC102" s="28">
        <v>4195</v>
      </c>
      <c r="AD102" s="28">
        <v>4917</v>
      </c>
      <c r="AE102" s="28">
        <v>5703</v>
      </c>
      <c r="AF102" s="28">
        <v>6602</v>
      </c>
      <c r="AG102" s="28">
        <v>7575</v>
      </c>
    </row>
    <row r="103" spans="1:33" x14ac:dyDescent="0.25">
      <c r="A103" s="106" t="s">
        <v>210</v>
      </c>
      <c r="B103" s="31">
        <v>0</v>
      </c>
      <c r="C103" s="31">
        <v>0</v>
      </c>
      <c r="D103" s="31">
        <v>0</v>
      </c>
      <c r="E103" s="31">
        <v>0</v>
      </c>
      <c r="F103" s="31">
        <v>1</v>
      </c>
      <c r="G103" s="31">
        <v>6</v>
      </c>
      <c r="H103" s="31">
        <v>12</v>
      </c>
      <c r="I103" s="31">
        <v>23</v>
      </c>
      <c r="J103" s="31">
        <v>43</v>
      </c>
      <c r="K103" s="31">
        <v>75</v>
      </c>
      <c r="L103" s="31">
        <v>118</v>
      </c>
      <c r="M103" s="31">
        <v>181</v>
      </c>
      <c r="N103" s="31">
        <v>270</v>
      </c>
      <c r="O103" s="31">
        <v>395</v>
      </c>
      <c r="P103" s="31">
        <v>568</v>
      </c>
      <c r="Q103" s="31">
        <v>800</v>
      </c>
      <c r="R103" s="28">
        <v>1101</v>
      </c>
      <c r="S103" s="28">
        <v>1482</v>
      </c>
      <c r="T103" s="28">
        <v>1969</v>
      </c>
      <c r="U103" s="28">
        <v>2594</v>
      </c>
      <c r="V103" s="28">
        <v>3397</v>
      </c>
      <c r="W103" s="28">
        <v>4369</v>
      </c>
      <c r="X103" s="28">
        <v>5560</v>
      </c>
      <c r="Y103" s="28">
        <v>7011</v>
      </c>
      <c r="Z103" s="28">
        <v>8794</v>
      </c>
      <c r="AA103" s="28">
        <v>10923</v>
      </c>
      <c r="AB103" s="28">
        <v>13480</v>
      </c>
      <c r="AC103" s="28">
        <v>16428</v>
      </c>
      <c r="AD103" s="28">
        <v>19856</v>
      </c>
      <c r="AE103" s="28">
        <v>23735</v>
      </c>
      <c r="AF103" s="28">
        <v>28125</v>
      </c>
      <c r="AG103" s="28">
        <v>33004</v>
      </c>
    </row>
    <row r="104" spans="1:33" x14ac:dyDescent="0.25">
      <c r="A104" s="106" t="s">
        <v>217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</row>
    <row r="105" spans="1:33" x14ac:dyDescent="0.25">
      <c r="A105" s="105" t="s">
        <v>211</v>
      </c>
      <c r="B105" s="65">
        <v>10</v>
      </c>
      <c r="C105" s="65">
        <v>15</v>
      </c>
      <c r="D105" s="65">
        <v>15</v>
      </c>
      <c r="E105" s="65">
        <v>15</v>
      </c>
      <c r="F105" s="65">
        <v>15</v>
      </c>
      <c r="G105" s="65">
        <v>15</v>
      </c>
      <c r="H105" s="65">
        <v>15</v>
      </c>
      <c r="I105" s="65">
        <v>15</v>
      </c>
      <c r="J105" s="65">
        <v>15</v>
      </c>
      <c r="K105" s="65">
        <v>15</v>
      </c>
      <c r="L105" s="65">
        <v>15</v>
      </c>
      <c r="M105" s="65">
        <v>102</v>
      </c>
      <c r="N105" s="65">
        <v>428</v>
      </c>
      <c r="O105" s="68">
        <v>1046</v>
      </c>
      <c r="P105" s="68">
        <v>2001</v>
      </c>
      <c r="Q105" s="68">
        <v>3330</v>
      </c>
      <c r="R105" s="68">
        <v>5034</v>
      </c>
      <c r="S105" s="68">
        <v>7118</v>
      </c>
      <c r="T105" s="68">
        <v>9583</v>
      </c>
      <c r="U105" s="68">
        <v>12403</v>
      </c>
      <c r="V105" s="68">
        <v>15566</v>
      </c>
      <c r="W105" s="68">
        <v>19058</v>
      </c>
      <c r="X105" s="68">
        <v>22886</v>
      </c>
      <c r="Y105" s="68">
        <v>26977</v>
      </c>
      <c r="Z105" s="68">
        <v>31337</v>
      </c>
      <c r="AA105" s="68">
        <v>35891</v>
      </c>
      <c r="AB105" s="68">
        <v>40598</v>
      </c>
      <c r="AC105" s="68">
        <v>45409</v>
      </c>
      <c r="AD105" s="68">
        <v>50363</v>
      </c>
      <c r="AE105" s="68">
        <v>55314</v>
      </c>
      <c r="AF105" s="68">
        <v>60337</v>
      </c>
      <c r="AG105" s="68">
        <v>65279</v>
      </c>
    </row>
    <row r="106" spans="1:33" x14ac:dyDescent="0.25">
      <c r="A106" s="106" t="s">
        <v>212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48</v>
      </c>
      <c r="N106" s="31">
        <v>243</v>
      </c>
      <c r="O106" s="31">
        <v>640</v>
      </c>
      <c r="P106" s="28">
        <v>1282</v>
      </c>
      <c r="Q106" s="28">
        <v>2216</v>
      </c>
      <c r="R106" s="28">
        <v>3464</v>
      </c>
      <c r="S106" s="28">
        <v>5043</v>
      </c>
      <c r="T106" s="28">
        <v>6966</v>
      </c>
      <c r="U106" s="28">
        <v>9239</v>
      </c>
      <c r="V106" s="28">
        <v>11876</v>
      </c>
      <c r="W106" s="28">
        <v>14868</v>
      </c>
      <c r="X106" s="28">
        <v>18222</v>
      </c>
      <c r="Y106" s="28">
        <v>21874</v>
      </c>
      <c r="Z106" s="28">
        <v>25840</v>
      </c>
      <c r="AA106" s="28">
        <v>30058</v>
      </c>
      <c r="AB106" s="28">
        <v>34497</v>
      </c>
      <c r="AC106" s="28">
        <v>39095</v>
      </c>
      <c r="AD106" s="28">
        <v>43874</v>
      </c>
      <c r="AE106" s="28">
        <v>48718</v>
      </c>
      <c r="AF106" s="28">
        <v>53654</v>
      </c>
      <c r="AG106" s="28">
        <v>58533</v>
      </c>
    </row>
    <row r="107" spans="1:33" x14ac:dyDescent="0.25">
      <c r="A107" s="106" t="s">
        <v>220</v>
      </c>
      <c r="B107" s="31">
        <v>10</v>
      </c>
      <c r="C107" s="31">
        <v>15</v>
      </c>
      <c r="D107" s="31">
        <v>15</v>
      </c>
      <c r="E107" s="31">
        <v>15</v>
      </c>
      <c r="F107" s="31">
        <v>15</v>
      </c>
      <c r="G107" s="31">
        <v>15</v>
      </c>
      <c r="H107" s="31">
        <v>15</v>
      </c>
      <c r="I107" s="31">
        <v>15</v>
      </c>
      <c r="J107" s="31">
        <v>15</v>
      </c>
      <c r="K107" s="31">
        <v>15</v>
      </c>
      <c r="L107" s="31">
        <v>15</v>
      </c>
      <c r="M107" s="31">
        <v>54</v>
      </c>
      <c r="N107" s="31">
        <v>185</v>
      </c>
      <c r="O107" s="31">
        <v>406</v>
      </c>
      <c r="P107" s="31">
        <v>719</v>
      </c>
      <c r="Q107" s="28">
        <v>1114</v>
      </c>
      <c r="R107" s="28">
        <v>1570</v>
      </c>
      <c r="S107" s="28">
        <v>2075</v>
      </c>
      <c r="T107" s="28">
        <v>2617</v>
      </c>
      <c r="U107" s="28">
        <v>3164</v>
      </c>
      <c r="V107" s="28">
        <v>3690</v>
      </c>
      <c r="W107" s="28">
        <v>4190</v>
      </c>
      <c r="X107" s="28">
        <v>4664</v>
      </c>
      <c r="Y107" s="28">
        <v>5103</v>
      </c>
      <c r="Z107" s="28">
        <v>5497</v>
      </c>
      <c r="AA107" s="28">
        <v>5833</v>
      </c>
      <c r="AB107" s="28">
        <v>6101</v>
      </c>
      <c r="AC107" s="28">
        <v>6314</v>
      </c>
      <c r="AD107" s="28">
        <v>6489</v>
      </c>
      <c r="AE107" s="28">
        <v>6596</v>
      </c>
      <c r="AF107" s="28">
        <v>6683</v>
      </c>
      <c r="AG107" s="28">
        <v>6746</v>
      </c>
    </row>
    <row r="108" spans="1:33" x14ac:dyDescent="0.25">
      <c r="A108" s="101" t="s">
        <v>44</v>
      </c>
      <c r="B108" s="102">
        <v>38603984</v>
      </c>
      <c r="C108" s="102">
        <v>39321131</v>
      </c>
      <c r="D108" s="102">
        <v>39954000</v>
      </c>
      <c r="E108" s="102">
        <v>40483047</v>
      </c>
      <c r="F108" s="102">
        <v>40972483</v>
      </c>
      <c r="G108" s="102">
        <v>41420160</v>
      </c>
      <c r="H108" s="102">
        <v>41842494</v>
      </c>
      <c r="I108" s="102">
        <v>42215659</v>
      </c>
      <c r="J108" s="102">
        <v>42547153</v>
      </c>
      <c r="K108" s="102">
        <v>42859605</v>
      </c>
      <c r="L108" s="102">
        <v>43170111</v>
      </c>
      <c r="M108" s="102">
        <v>43504501</v>
      </c>
      <c r="N108" s="102">
        <v>43849369</v>
      </c>
      <c r="O108" s="102">
        <v>44196287</v>
      </c>
      <c r="P108" s="102">
        <v>44509130</v>
      </c>
      <c r="Q108" s="102">
        <v>44830502</v>
      </c>
      <c r="R108" s="102">
        <v>45164722</v>
      </c>
      <c r="S108" s="102">
        <v>45514184</v>
      </c>
      <c r="T108" s="102">
        <v>45875419</v>
      </c>
      <c r="U108" s="102">
        <v>46248654</v>
      </c>
      <c r="V108" s="102">
        <v>46637818</v>
      </c>
      <c r="W108" s="102">
        <v>47040557</v>
      </c>
      <c r="X108" s="102">
        <v>47464910</v>
      </c>
      <c r="Y108" s="102">
        <v>47913594</v>
      </c>
      <c r="Z108" s="102">
        <v>48378699</v>
      </c>
      <c r="AA108" s="102">
        <v>48863841</v>
      </c>
      <c r="AB108" s="102">
        <v>49369762</v>
      </c>
      <c r="AC108" s="102">
        <v>49893220</v>
      </c>
      <c r="AD108" s="102">
        <v>50422091</v>
      </c>
      <c r="AE108" s="102">
        <v>50967811</v>
      </c>
      <c r="AF108" s="102">
        <v>51542414</v>
      </c>
      <c r="AG108" s="102">
        <v>52156647</v>
      </c>
    </row>
    <row r="109" spans="1:33" x14ac:dyDescent="0.25">
      <c r="A109" s="103" t="s">
        <v>33</v>
      </c>
      <c r="B109" s="104">
        <v>31809169</v>
      </c>
      <c r="C109" s="104">
        <v>32409449</v>
      </c>
      <c r="D109" s="104">
        <v>32946552</v>
      </c>
      <c r="E109" s="104">
        <v>33398962</v>
      </c>
      <c r="F109" s="104">
        <v>33815750</v>
      </c>
      <c r="G109" s="104">
        <v>34194387</v>
      </c>
      <c r="H109" s="104">
        <v>34548138</v>
      </c>
      <c r="I109" s="104">
        <v>34854238</v>
      </c>
      <c r="J109" s="104">
        <v>35125204</v>
      </c>
      <c r="K109" s="104">
        <v>35383255</v>
      </c>
      <c r="L109" s="104">
        <v>35644284</v>
      </c>
      <c r="M109" s="104">
        <v>35932086</v>
      </c>
      <c r="N109" s="104">
        <v>36231782</v>
      </c>
      <c r="O109" s="104">
        <v>36529554</v>
      </c>
      <c r="P109" s="104">
        <v>36797520</v>
      </c>
      <c r="Q109" s="104">
        <v>37072012</v>
      </c>
      <c r="R109" s="104">
        <v>37357790</v>
      </c>
      <c r="S109" s="104">
        <v>37657532</v>
      </c>
      <c r="T109" s="104">
        <v>37968506</v>
      </c>
      <c r="U109" s="104">
        <v>38290878</v>
      </c>
      <c r="V109" s="104">
        <v>38628446</v>
      </c>
      <c r="W109" s="104">
        <v>38981568</v>
      </c>
      <c r="X109" s="104">
        <v>39354151</v>
      </c>
      <c r="Y109" s="104">
        <v>39749002</v>
      </c>
      <c r="Z109" s="104">
        <v>40156352</v>
      </c>
      <c r="AA109" s="104">
        <v>40581219</v>
      </c>
      <c r="AB109" s="104">
        <v>41024681</v>
      </c>
      <c r="AC109" s="104">
        <v>41485857</v>
      </c>
      <c r="AD109" s="104">
        <v>41951656</v>
      </c>
      <c r="AE109" s="104">
        <v>42433451</v>
      </c>
      <c r="AF109" s="104">
        <v>42942842</v>
      </c>
      <c r="AG109" s="104">
        <v>43490302</v>
      </c>
    </row>
    <row r="110" spans="1:33" x14ac:dyDescent="0.25">
      <c r="A110" s="105" t="s">
        <v>202</v>
      </c>
      <c r="B110" s="68">
        <v>31648612</v>
      </c>
      <c r="C110" s="68">
        <v>32026455</v>
      </c>
      <c r="D110" s="68">
        <v>32340408</v>
      </c>
      <c r="E110" s="68">
        <v>32583985</v>
      </c>
      <c r="F110" s="68">
        <v>32805910</v>
      </c>
      <c r="G110" s="68">
        <v>32972135</v>
      </c>
      <c r="H110" s="68">
        <v>33065569</v>
      </c>
      <c r="I110" s="68">
        <v>33066606</v>
      </c>
      <c r="J110" s="68">
        <v>32991327</v>
      </c>
      <c r="K110" s="68">
        <v>32860660</v>
      </c>
      <c r="L110" s="68">
        <v>32689670</v>
      </c>
      <c r="M110" s="68">
        <v>32493294</v>
      </c>
      <c r="N110" s="68">
        <v>32252601</v>
      </c>
      <c r="O110" s="68">
        <v>31946227</v>
      </c>
      <c r="P110" s="68">
        <v>31556297</v>
      </c>
      <c r="Q110" s="68">
        <v>31111214</v>
      </c>
      <c r="R110" s="68">
        <v>30621626</v>
      </c>
      <c r="S110" s="68">
        <v>30094000</v>
      </c>
      <c r="T110" s="68">
        <v>29538527</v>
      </c>
      <c r="U110" s="68">
        <v>28966939</v>
      </c>
      <c r="V110" s="68">
        <v>28400042</v>
      </c>
      <c r="W110" s="68">
        <v>27850960</v>
      </c>
      <c r="X110" s="68">
        <v>27338282</v>
      </c>
      <c r="Y110" s="68">
        <v>26870042</v>
      </c>
      <c r="Z110" s="68">
        <v>26451921</v>
      </c>
      <c r="AA110" s="68">
        <v>26084733</v>
      </c>
      <c r="AB110" s="68">
        <v>25772621</v>
      </c>
      <c r="AC110" s="68">
        <v>25511762</v>
      </c>
      <c r="AD110" s="68">
        <v>25295366</v>
      </c>
      <c r="AE110" s="68">
        <v>25122730</v>
      </c>
      <c r="AF110" s="68">
        <v>24996364</v>
      </c>
      <c r="AG110" s="68">
        <v>24914392</v>
      </c>
    </row>
    <row r="111" spans="1:33" x14ac:dyDescent="0.25">
      <c r="A111" s="106" t="s">
        <v>213</v>
      </c>
      <c r="B111" s="28">
        <v>292214</v>
      </c>
      <c r="C111" s="28">
        <v>289230</v>
      </c>
      <c r="D111" s="28">
        <v>292463</v>
      </c>
      <c r="E111" s="28">
        <v>299254</v>
      </c>
      <c r="F111" s="28">
        <v>309241</v>
      </c>
      <c r="G111" s="28">
        <v>320313</v>
      </c>
      <c r="H111" s="28">
        <v>330386</v>
      </c>
      <c r="I111" s="28">
        <v>338723</v>
      </c>
      <c r="J111" s="28">
        <v>344959</v>
      </c>
      <c r="K111" s="28">
        <v>349276</v>
      </c>
      <c r="L111" s="28">
        <v>351784</v>
      </c>
      <c r="M111" s="28">
        <v>352942</v>
      </c>
      <c r="N111" s="28">
        <v>352760</v>
      </c>
      <c r="O111" s="28">
        <v>351475</v>
      </c>
      <c r="P111" s="28">
        <v>349094</v>
      </c>
      <c r="Q111" s="28">
        <v>345849</v>
      </c>
      <c r="R111" s="28">
        <v>341711</v>
      </c>
      <c r="S111" s="28">
        <v>336846</v>
      </c>
      <c r="T111" s="28">
        <v>331259</v>
      </c>
      <c r="U111" s="28">
        <v>325320</v>
      </c>
      <c r="V111" s="28">
        <v>319198</v>
      </c>
      <c r="W111" s="28">
        <v>313183</v>
      </c>
      <c r="X111" s="28">
        <v>307384</v>
      </c>
      <c r="Y111" s="28">
        <v>302026</v>
      </c>
      <c r="Z111" s="28">
        <v>297026</v>
      </c>
      <c r="AA111" s="28">
        <v>292568</v>
      </c>
      <c r="AB111" s="28">
        <v>288590</v>
      </c>
      <c r="AC111" s="28">
        <v>285158</v>
      </c>
      <c r="AD111" s="28">
        <v>282057</v>
      </c>
      <c r="AE111" s="28">
        <v>279507</v>
      </c>
      <c r="AF111" s="28">
        <v>277282</v>
      </c>
      <c r="AG111" s="28">
        <v>275435</v>
      </c>
    </row>
    <row r="112" spans="1:33" x14ac:dyDescent="0.25">
      <c r="A112" s="106" t="s">
        <v>203</v>
      </c>
      <c r="B112" s="28">
        <v>2339955</v>
      </c>
      <c r="C112" s="28">
        <v>2393130</v>
      </c>
      <c r="D112" s="28">
        <v>2441464</v>
      </c>
      <c r="E112" s="28">
        <v>2481421</v>
      </c>
      <c r="F112" s="28">
        <v>2517756</v>
      </c>
      <c r="G112" s="28">
        <v>2549203</v>
      </c>
      <c r="H112" s="28">
        <v>2577439</v>
      </c>
      <c r="I112" s="28">
        <v>2599167</v>
      </c>
      <c r="J112" s="28">
        <v>2614812</v>
      </c>
      <c r="K112" s="28">
        <v>2623425</v>
      </c>
      <c r="L112" s="28">
        <v>2624923</v>
      </c>
      <c r="M112" s="28">
        <v>2618974</v>
      </c>
      <c r="N112" s="28">
        <v>2604878</v>
      </c>
      <c r="O112" s="28">
        <v>2582187</v>
      </c>
      <c r="P112" s="28">
        <v>2552799</v>
      </c>
      <c r="Q112" s="28">
        <v>2518380</v>
      </c>
      <c r="R112" s="28">
        <v>2480351</v>
      </c>
      <c r="S112" s="28">
        <v>2439522</v>
      </c>
      <c r="T112" s="28">
        <v>2396937</v>
      </c>
      <c r="U112" s="28">
        <v>2353198</v>
      </c>
      <c r="V112" s="28">
        <v>2309803</v>
      </c>
      <c r="W112" s="28">
        <v>2267679</v>
      </c>
      <c r="X112" s="28">
        <v>2227810</v>
      </c>
      <c r="Y112" s="28">
        <v>2191278</v>
      </c>
      <c r="Z112" s="28">
        <v>2158140</v>
      </c>
      <c r="AA112" s="28">
        <v>2128671</v>
      </c>
      <c r="AB112" s="28">
        <v>2102991</v>
      </c>
      <c r="AC112" s="28">
        <v>2081150</v>
      </c>
      <c r="AD112" s="28">
        <v>2062524</v>
      </c>
      <c r="AE112" s="28">
        <v>2047327</v>
      </c>
      <c r="AF112" s="28">
        <v>2034910</v>
      </c>
      <c r="AG112" s="28">
        <v>2025432</v>
      </c>
    </row>
    <row r="113" spans="1:33" x14ac:dyDescent="0.25">
      <c r="A113" s="106" t="s">
        <v>214</v>
      </c>
      <c r="B113" s="28">
        <v>159546</v>
      </c>
      <c r="C113" s="28">
        <v>166479</v>
      </c>
      <c r="D113" s="28">
        <v>174724</v>
      </c>
      <c r="E113" s="28">
        <v>183806</v>
      </c>
      <c r="F113" s="28">
        <v>194956</v>
      </c>
      <c r="G113" s="28">
        <v>207454</v>
      </c>
      <c r="H113" s="28">
        <v>220602</v>
      </c>
      <c r="I113" s="28">
        <v>234331</v>
      </c>
      <c r="J113" s="28">
        <v>248453</v>
      </c>
      <c r="K113" s="28">
        <v>263217</v>
      </c>
      <c r="L113" s="28">
        <v>278686</v>
      </c>
      <c r="M113" s="28">
        <v>295006</v>
      </c>
      <c r="N113" s="28">
        <v>311979</v>
      </c>
      <c r="O113" s="28">
        <v>329338</v>
      </c>
      <c r="P113" s="28">
        <v>346836</v>
      </c>
      <c r="Q113" s="28">
        <v>364412</v>
      </c>
      <c r="R113" s="28">
        <v>381910</v>
      </c>
      <c r="S113" s="28">
        <v>399427</v>
      </c>
      <c r="T113" s="28">
        <v>416836</v>
      </c>
      <c r="U113" s="28">
        <v>434448</v>
      </c>
      <c r="V113" s="28">
        <v>452421</v>
      </c>
      <c r="W113" s="28">
        <v>471156</v>
      </c>
      <c r="X113" s="28">
        <v>490778</v>
      </c>
      <c r="Y113" s="28">
        <v>511959</v>
      </c>
      <c r="Z113" s="28">
        <v>534310</v>
      </c>
      <c r="AA113" s="28">
        <v>558612</v>
      </c>
      <c r="AB113" s="28">
        <v>584525</v>
      </c>
      <c r="AC113" s="28">
        <v>612322</v>
      </c>
      <c r="AD113" s="28">
        <v>641679</v>
      </c>
      <c r="AE113" s="28">
        <v>673114</v>
      </c>
      <c r="AF113" s="28">
        <v>705975</v>
      </c>
      <c r="AG113" s="28">
        <v>740673</v>
      </c>
    </row>
    <row r="114" spans="1:33" x14ac:dyDescent="0.25">
      <c r="A114" s="106" t="s">
        <v>215</v>
      </c>
      <c r="B114" s="28">
        <v>1809</v>
      </c>
      <c r="C114" s="28">
        <v>3207</v>
      </c>
      <c r="D114" s="28">
        <v>4597</v>
      </c>
      <c r="E114" s="28">
        <v>5979</v>
      </c>
      <c r="F114" s="28">
        <v>7344</v>
      </c>
      <c r="G114" s="28">
        <v>8801</v>
      </c>
      <c r="H114" s="28">
        <v>10475</v>
      </c>
      <c r="I114" s="28">
        <v>12363</v>
      </c>
      <c r="J114" s="28">
        <v>14472</v>
      </c>
      <c r="K114" s="28">
        <v>16822</v>
      </c>
      <c r="L114" s="28">
        <v>19450</v>
      </c>
      <c r="M114" s="28">
        <v>22404</v>
      </c>
      <c r="N114" s="28">
        <v>25688</v>
      </c>
      <c r="O114" s="28">
        <v>29358</v>
      </c>
      <c r="P114" s="28">
        <v>33371</v>
      </c>
      <c r="Q114" s="28">
        <v>37836</v>
      </c>
      <c r="R114" s="28">
        <v>42759</v>
      </c>
      <c r="S114" s="28">
        <v>48201</v>
      </c>
      <c r="T114" s="28">
        <v>54171</v>
      </c>
      <c r="U114" s="28">
        <v>60746</v>
      </c>
      <c r="V114" s="28">
        <v>67962</v>
      </c>
      <c r="W114" s="28">
        <v>75910</v>
      </c>
      <c r="X114" s="28">
        <v>84633</v>
      </c>
      <c r="Y114" s="28">
        <v>94267</v>
      </c>
      <c r="Z114" s="28">
        <v>104830</v>
      </c>
      <c r="AA114" s="28">
        <v>116449</v>
      </c>
      <c r="AB114" s="28">
        <v>129155</v>
      </c>
      <c r="AC114" s="28">
        <v>143080</v>
      </c>
      <c r="AD114" s="28">
        <v>158123</v>
      </c>
      <c r="AE114" s="28">
        <v>174511</v>
      </c>
      <c r="AF114" s="28">
        <v>192251</v>
      </c>
      <c r="AG114" s="28">
        <v>211544</v>
      </c>
    </row>
    <row r="115" spans="1:33" x14ac:dyDescent="0.25">
      <c r="A115" s="106" t="s">
        <v>204</v>
      </c>
      <c r="B115" s="28">
        <v>28855073</v>
      </c>
      <c r="C115" s="28">
        <v>29174386</v>
      </c>
      <c r="D115" s="28">
        <v>29427123</v>
      </c>
      <c r="E115" s="28">
        <v>29613467</v>
      </c>
      <c r="F115" s="28">
        <v>29776528</v>
      </c>
      <c r="G115" s="28">
        <v>29886240</v>
      </c>
      <c r="H115" s="28">
        <v>29926492</v>
      </c>
      <c r="I115" s="28">
        <v>29881781</v>
      </c>
      <c r="J115" s="28">
        <v>29768304</v>
      </c>
      <c r="K115" s="28">
        <v>29607479</v>
      </c>
      <c r="L115" s="28">
        <v>29414235</v>
      </c>
      <c r="M115" s="28">
        <v>29203176</v>
      </c>
      <c r="N115" s="28">
        <v>28956249</v>
      </c>
      <c r="O115" s="28">
        <v>28652489</v>
      </c>
      <c r="P115" s="28">
        <v>28272411</v>
      </c>
      <c r="Q115" s="28">
        <v>27842422</v>
      </c>
      <c r="R115" s="28">
        <v>27371877</v>
      </c>
      <c r="S115" s="28">
        <v>26866060</v>
      </c>
      <c r="T115" s="28">
        <v>26334199</v>
      </c>
      <c r="U115" s="28">
        <v>25786579</v>
      </c>
      <c r="V115" s="28">
        <v>25242038</v>
      </c>
      <c r="W115" s="28">
        <v>24711842</v>
      </c>
      <c r="X115" s="28">
        <v>24213143</v>
      </c>
      <c r="Y115" s="28">
        <v>23751593</v>
      </c>
      <c r="Z115" s="28">
        <v>23333003</v>
      </c>
      <c r="AA115" s="28">
        <v>22956457</v>
      </c>
      <c r="AB115" s="28">
        <v>22625944</v>
      </c>
      <c r="AC115" s="28">
        <v>22336563</v>
      </c>
      <c r="AD115" s="28">
        <v>22082329</v>
      </c>
      <c r="AE115" s="28">
        <v>21860607</v>
      </c>
      <c r="AF115" s="28">
        <v>21674748</v>
      </c>
      <c r="AG115" s="28">
        <v>21521228</v>
      </c>
    </row>
    <row r="116" spans="1:33" x14ac:dyDescent="0.25">
      <c r="A116" s="106" t="s">
        <v>205</v>
      </c>
      <c r="B116" s="31">
        <v>15</v>
      </c>
      <c r="C116" s="31">
        <v>23</v>
      </c>
      <c r="D116" s="31">
        <v>37</v>
      </c>
      <c r="E116" s="31">
        <v>58</v>
      </c>
      <c r="F116" s="31">
        <v>85</v>
      </c>
      <c r="G116" s="31">
        <v>124</v>
      </c>
      <c r="H116" s="31">
        <v>175</v>
      </c>
      <c r="I116" s="31">
        <v>241</v>
      </c>
      <c r="J116" s="31">
        <v>327</v>
      </c>
      <c r="K116" s="31">
        <v>441</v>
      </c>
      <c r="L116" s="31">
        <v>592</v>
      </c>
      <c r="M116" s="31">
        <v>792</v>
      </c>
      <c r="N116" s="28">
        <v>1047</v>
      </c>
      <c r="O116" s="28">
        <v>1380</v>
      </c>
      <c r="P116" s="28">
        <v>1786</v>
      </c>
      <c r="Q116" s="28">
        <v>2315</v>
      </c>
      <c r="R116" s="28">
        <v>3018</v>
      </c>
      <c r="S116" s="28">
        <v>3944</v>
      </c>
      <c r="T116" s="28">
        <v>5125</v>
      </c>
      <c r="U116" s="28">
        <v>6648</v>
      </c>
      <c r="V116" s="28">
        <v>8620</v>
      </c>
      <c r="W116" s="28">
        <v>11190</v>
      </c>
      <c r="X116" s="28">
        <v>14534</v>
      </c>
      <c r="Y116" s="28">
        <v>18919</v>
      </c>
      <c r="Z116" s="28">
        <v>24612</v>
      </c>
      <c r="AA116" s="28">
        <v>31976</v>
      </c>
      <c r="AB116" s="28">
        <v>41416</v>
      </c>
      <c r="AC116" s="28">
        <v>53489</v>
      </c>
      <c r="AD116" s="28">
        <v>68654</v>
      </c>
      <c r="AE116" s="28">
        <v>87664</v>
      </c>
      <c r="AF116" s="28">
        <v>111198</v>
      </c>
      <c r="AG116" s="28">
        <v>140080</v>
      </c>
    </row>
    <row r="117" spans="1:33" x14ac:dyDescent="0.25">
      <c r="A117" s="106" t="s">
        <v>216</v>
      </c>
      <c r="B117" s="31">
        <v>0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</row>
    <row r="118" spans="1:33" x14ac:dyDescent="0.25">
      <c r="A118" s="10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spans="1:33" x14ac:dyDescent="0.25">
      <c r="A119" s="106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</row>
    <row r="120" spans="1:33" x14ac:dyDescent="0.25">
      <c r="A120" s="106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</row>
    <row r="121" spans="1:33" x14ac:dyDescent="0.25">
      <c r="A121" s="106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</row>
    <row r="122" spans="1:33" x14ac:dyDescent="0.25">
      <c r="A122" s="106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</row>
    <row r="123" spans="1:33" x14ac:dyDescent="0.25">
      <c r="A123" s="106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25">
      <c r="A124" s="106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</row>
    <row r="125" spans="1:33" x14ac:dyDescent="0.25">
      <c r="A125" s="106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</row>
    <row r="126" spans="1:33" x14ac:dyDescent="0.25">
      <c r="A126" s="105" t="s">
        <v>206</v>
      </c>
      <c r="B126" s="68">
        <v>65102</v>
      </c>
      <c r="C126" s="68">
        <v>132316</v>
      </c>
      <c r="D126" s="68">
        <v>220122</v>
      </c>
      <c r="E126" s="68">
        <v>320574</v>
      </c>
      <c r="F126" s="68">
        <v>429566</v>
      </c>
      <c r="G126" s="68">
        <v>555390</v>
      </c>
      <c r="H126" s="68">
        <v>708322</v>
      </c>
      <c r="I126" s="68">
        <v>885532</v>
      </c>
      <c r="J126" s="68">
        <v>1083788</v>
      </c>
      <c r="K126" s="68">
        <v>1302083</v>
      </c>
      <c r="L126" s="68">
        <v>1538675</v>
      </c>
      <c r="M126" s="68">
        <v>1794896</v>
      </c>
      <c r="N126" s="68">
        <v>2070220</v>
      </c>
      <c r="O126" s="68">
        <v>2366949</v>
      </c>
      <c r="P126" s="68">
        <v>2679320</v>
      </c>
      <c r="Q126" s="68">
        <v>3010364</v>
      </c>
      <c r="R126" s="68">
        <v>3355300</v>
      </c>
      <c r="S126" s="68">
        <v>3711445</v>
      </c>
      <c r="T126" s="68">
        <v>4070865</v>
      </c>
      <c r="U126" s="68">
        <v>4428409</v>
      </c>
      <c r="V126" s="68">
        <v>4774736</v>
      </c>
      <c r="W126" s="68">
        <v>5103961</v>
      </c>
      <c r="X126" s="68">
        <v>5405940</v>
      </c>
      <c r="Y126" s="68">
        <v>5676754</v>
      </c>
      <c r="Z126" s="68">
        <v>5909768</v>
      </c>
      <c r="AA126" s="68">
        <v>6105957</v>
      </c>
      <c r="AB126" s="68">
        <v>6263043</v>
      </c>
      <c r="AC126" s="68">
        <v>6384352</v>
      </c>
      <c r="AD126" s="68">
        <v>6467882</v>
      </c>
      <c r="AE126" s="68">
        <v>6520221</v>
      </c>
      <c r="AF126" s="68">
        <v>6545969</v>
      </c>
      <c r="AG126" s="68">
        <v>6555702</v>
      </c>
    </row>
    <row r="127" spans="1:33" x14ac:dyDescent="0.25">
      <c r="A127" s="106" t="s">
        <v>213</v>
      </c>
      <c r="B127" s="31">
        <v>0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</row>
    <row r="128" spans="1:33" x14ac:dyDescent="0.25">
      <c r="A128" s="106" t="s">
        <v>203</v>
      </c>
      <c r="B128" s="28">
        <v>5801</v>
      </c>
      <c r="C128" s="28">
        <v>11919</v>
      </c>
      <c r="D128" s="28">
        <v>19867</v>
      </c>
      <c r="E128" s="28">
        <v>28904</v>
      </c>
      <c r="F128" s="28">
        <v>38653</v>
      </c>
      <c r="G128" s="28">
        <v>49881</v>
      </c>
      <c r="H128" s="28">
        <v>63561</v>
      </c>
      <c r="I128" s="28">
        <v>79458</v>
      </c>
      <c r="J128" s="28">
        <v>97287</v>
      </c>
      <c r="K128" s="28">
        <v>116977</v>
      </c>
      <c r="L128" s="28">
        <v>138407</v>
      </c>
      <c r="M128" s="28">
        <v>161696</v>
      </c>
      <c r="N128" s="28">
        <v>186834</v>
      </c>
      <c r="O128" s="28">
        <v>214058</v>
      </c>
      <c r="P128" s="28">
        <v>242889</v>
      </c>
      <c r="Q128" s="28">
        <v>273568</v>
      </c>
      <c r="R128" s="28">
        <v>305800</v>
      </c>
      <c r="S128" s="28">
        <v>339229</v>
      </c>
      <c r="T128" s="28">
        <v>373275</v>
      </c>
      <c r="U128" s="28">
        <v>407358</v>
      </c>
      <c r="V128" s="28">
        <v>440765</v>
      </c>
      <c r="W128" s="28">
        <v>472842</v>
      </c>
      <c r="X128" s="28">
        <v>502730</v>
      </c>
      <c r="Y128" s="28">
        <v>529965</v>
      </c>
      <c r="Z128" s="28">
        <v>554026</v>
      </c>
      <c r="AA128" s="28">
        <v>574875</v>
      </c>
      <c r="AB128" s="28">
        <v>592363</v>
      </c>
      <c r="AC128" s="28">
        <v>606678</v>
      </c>
      <c r="AD128" s="28">
        <v>617705</v>
      </c>
      <c r="AE128" s="28">
        <v>625971</v>
      </c>
      <c r="AF128" s="28">
        <v>631968</v>
      </c>
      <c r="AG128" s="28">
        <v>636630</v>
      </c>
    </row>
    <row r="129" spans="1:33" x14ac:dyDescent="0.25">
      <c r="A129" s="106" t="s">
        <v>214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  <c r="L129" s="31">
        <v>0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</row>
    <row r="130" spans="1:33" x14ac:dyDescent="0.25">
      <c r="A130" s="106" t="s">
        <v>215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</row>
    <row r="131" spans="1:33" x14ac:dyDescent="0.25">
      <c r="A131" s="106" t="s">
        <v>204</v>
      </c>
      <c r="B131" s="28">
        <v>59301</v>
      </c>
      <c r="C131" s="28">
        <v>120397</v>
      </c>
      <c r="D131" s="28">
        <v>200255</v>
      </c>
      <c r="E131" s="28">
        <v>291670</v>
      </c>
      <c r="F131" s="28">
        <v>390913</v>
      </c>
      <c r="G131" s="28">
        <v>505509</v>
      </c>
      <c r="H131" s="28">
        <v>644761</v>
      </c>
      <c r="I131" s="28">
        <v>806074</v>
      </c>
      <c r="J131" s="28">
        <v>986501</v>
      </c>
      <c r="K131" s="28">
        <v>1185106</v>
      </c>
      <c r="L131" s="28">
        <v>1400268</v>
      </c>
      <c r="M131" s="28">
        <v>1633200</v>
      </c>
      <c r="N131" s="28">
        <v>1883386</v>
      </c>
      <c r="O131" s="28">
        <v>2152891</v>
      </c>
      <c r="P131" s="28">
        <v>2436431</v>
      </c>
      <c r="Q131" s="28">
        <v>2736796</v>
      </c>
      <c r="R131" s="28">
        <v>3049500</v>
      </c>
      <c r="S131" s="28">
        <v>3372216</v>
      </c>
      <c r="T131" s="28">
        <v>3697590</v>
      </c>
      <c r="U131" s="28">
        <v>4021051</v>
      </c>
      <c r="V131" s="28">
        <v>4333971</v>
      </c>
      <c r="W131" s="28">
        <v>4631119</v>
      </c>
      <c r="X131" s="28">
        <v>4903210</v>
      </c>
      <c r="Y131" s="28">
        <v>5146789</v>
      </c>
      <c r="Z131" s="28">
        <v>5355742</v>
      </c>
      <c r="AA131" s="28">
        <v>5531082</v>
      </c>
      <c r="AB131" s="28">
        <v>5670680</v>
      </c>
      <c r="AC131" s="28">
        <v>5777674</v>
      </c>
      <c r="AD131" s="28">
        <v>5850177</v>
      </c>
      <c r="AE131" s="28">
        <v>5894250</v>
      </c>
      <c r="AF131" s="28">
        <v>5914001</v>
      </c>
      <c r="AG131" s="28">
        <v>5919072</v>
      </c>
    </row>
    <row r="132" spans="1:33" x14ac:dyDescent="0.25">
      <c r="A132" s="106" t="s">
        <v>205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</row>
    <row r="133" spans="1:33" x14ac:dyDescent="0.25">
      <c r="A133" s="106" t="s">
        <v>216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</row>
    <row r="134" spans="1:33" x14ac:dyDescent="0.25">
      <c r="A134" s="105" t="s">
        <v>207</v>
      </c>
      <c r="B134" s="68">
        <v>94943</v>
      </c>
      <c r="C134" s="68">
        <v>249591</v>
      </c>
      <c r="D134" s="68">
        <v>384830</v>
      </c>
      <c r="E134" s="68">
        <v>493206</v>
      </c>
      <c r="F134" s="68">
        <v>579090</v>
      </c>
      <c r="G134" s="68">
        <v>665702</v>
      </c>
      <c r="H134" s="68">
        <v>773125</v>
      </c>
      <c r="I134" s="68">
        <v>901025</v>
      </c>
      <c r="J134" s="68">
        <v>1049072</v>
      </c>
      <c r="K134" s="68">
        <v>1219562</v>
      </c>
      <c r="L134" s="68">
        <v>1414955</v>
      </c>
      <c r="M134" s="68">
        <v>1641535</v>
      </c>
      <c r="N134" s="68">
        <v>1903195</v>
      </c>
      <c r="O134" s="68">
        <v>2204906</v>
      </c>
      <c r="P134" s="68">
        <v>2542323</v>
      </c>
      <c r="Q134" s="68">
        <v>2920200</v>
      </c>
      <c r="R134" s="68">
        <v>3337393</v>
      </c>
      <c r="S134" s="68">
        <v>3792805</v>
      </c>
      <c r="T134" s="68">
        <v>4281495</v>
      </c>
      <c r="U134" s="68">
        <v>4797137</v>
      </c>
      <c r="V134" s="68">
        <v>5332201</v>
      </c>
      <c r="W134" s="68">
        <v>5879800</v>
      </c>
      <c r="X134" s="68">
        <v>6435370</v>
      </c>
      <c r="Y134" s="68">
        <v>6997499</v>
      </c>
      <c r="Z134" s="68">
        <v>7557474</v>
      </c>
      <c r="AA134" s="68">
        <v>8118567</v>
      </c>
      <c r="AB134" s="68">
        <v>8680020</v>
      </c>
      <c r="AC134" s="68">
        <v>9241592</v>
      </c>
      <c r="AD134" s="68">
        <v>9799279</v>
      </c>
      <c r="AE134" s="68">
        <v>10358493</v>
      </c>
      <c r="AF134" s="68">
        <v>10923625</v>
      </c>
      <c r="AG134" s="68">
        <v>11496650</v>
      </c>
    </row>
    <row r="135" spans="1:33" x14ac:dyDescent="0.25">
      <c r="A135" s="106" t="s">
        <v>208</v>
      </c>
      <c r="B135" s="28">
        <v>94913</v>
      </c>
      <c r="C135" s="28">
        <v>249347</v>
      </c>
      <c r="D135" s="28">
        <v>384201</v>
      </c>
      <c r="E135" s="28">
        <v>491953</v>
      </c>
      <c r="F135" s="28">
        <v>576847</v>
      </c>
      <c r="G135" s="28">
        <v>661632</v>
      </c>
      <c r="H135" s="28">
        <v>765379</v>
      </c>
      <c r="I135" s="28">
        <v>886533</v>
      </c>
      <c r="J135" s="28">
        <v>1023195</v>
      </c>
      <c r="K135" s="28">
        <v>1175657</v>
      </c>
      <c r="L135" s="28">
        <v>1344253</v>
      </c>
      <c r="M135" s="28">
        <v>1532704</v>
      </c>
      <c r="N135" s="28">
        <v>1742787</v>
      </c>
      <c r="O135" s="28">
        <v>1977672</v>
      </c>
      <c r="P135" s="28">
        <v>2233264</v>
      </c>
      <c r="Q135" s="28">
        <v>2513630</v>
      </c>
      <c r="R135" s="28">
        <v>2818646</v>
      </c>
      <c r="S135" s="28">
        <v>3148270</v>
      </c>
      <c r="T135" s="28">
        <v>3499833</v>
      </c>
      <c r="U135" s="28">
        <v>3869110</v>
      </c>
      <c r="V135" s="28">
        <v>4251409</v>
      </c>
      <c r="W135" s="28">
        <v>4642111</v>
      </c>
      <c r="X135" s="28">
        <v>5039152</v>
      </c>
      <c r="Y135" s="28">
        <v>5442175</v>
      </c>
      <c r="Z135" s="28">
        <v>5844520</v>
      </c>
      <c r="AA135" s="28">
        <v>6249462</v>
      </c>
      <c r="AB135" s="28">
        <v>6657145</v>
      </c>
      <c r="AC135" s="28">
        <v>7066939</v>
      </c>
      <c r="AD135" s="28">
        <v>7476097</v>
      </c>
      <c r="AE135" s="28">
        <v>7888446</v>
      </c>
      <c r="AF135" s="28">
        <v>8307469</v>
      </c>
      <c r="AG135" s="28">
        <v>8733268</v>
      </c>
    </row>
    <row r="136" spans="1:33" x14ac:dyDescent="0.25">
      <c r="A136" s="106" t="s">
        <v>209</v>
      </c>
      <c r="B136" s="31">
        <v>30</v>
      </c>
      <c r="C136" s="31">
        <v>244</v>
      </c>
      <c r="D136" s="31">
        <v>629</v>
      </c>
      <c r="E136" s="28">
        <v>1253</v>
      </c>
      <c r="F136" s="28">
        <v>2243</v>
      </c>
      <c r="G136" s="28">
        <v>4070</v>
      </c>
      <c r="H136" s="28">
        <v>7746</v>
      </c>
      <c r="I136" s="28">
        <v>14492</v>
      </c>
      <c r="J136" s="28">
        <v>25877</v>
      </c>
      <c r="K136" s="28">
        <v>43905</v>
      </c>
      <c r="L136" s="28">
        <v>70702</v>
      </c>
      <c r="M136" s="28">
        <v>108831</v>
      </c>
      <c r="N136" s="28">
        <v>160408</v>
      </c>
      <c r="O136" s="28">
        <v>227234</v>
      </c>
      <c r="P136" s="28">
        <v>309059</v>
      </c>
      <c r="Q136" s="28">
        <v>406570</v>
      </c>
      <c r="R136" s="28">
        <v>518747</v>
      </c>
      <c r="S136" s="28">
        <v>644535</v>
      </c>
      <c r="T136" s="28">
        <v>781662</v>
      </c>
      <c r="U136" s="28">
        <v>928027</v>
      </c>
      <c r="V136" s="28">
        <v>1080792</v>
      </c>
      <c r="W136" s="28">
        <v>1237689</v>
      </c>
      <c r="X136" s="28">
        <v>1396218</v>
      </c>
      <c r="Y136" s="28">
        <v>1555324</v>
      </c>
      <c r="Z136" s="28">
        <v>1712954</v>
      </c>
      <c r="AA136" s="28">
        <v>1869105</v>
      </c>
      <c r="AB136" s="28">
        <v>2022875</v>
      </c>
      <c r="AC136" s="28">
        <v>2174653</v>
      </c>
      <c r="AD136" s="28">
        <v>2323182</v>
      </c>
      <c r="AE136" s="28">
        <v>2470047</v>
      </c>
      <c r="AF136" s="28">
        <v>2616156</v>
      </c>
      <c r="AG136" s="28">
        <v>2763382</v>
      </c>
    </row>
    <row r="137" spans="1:33" x14ac:dyDescent="0.25">
      <c r="A137" s="106" t="s">
        <v>210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</row>
    <row r="138" spans="1:33" x14ac:dyDescent="0.25">
      <c r="A138" s="106" t="s">
        <v>217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0</v>
      </c>
      <c r="Z138" s="31">
        <v>0</v>
      </c>
      <c r="AA138" s="31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</row>
    <row r="139" spans="1:33" x14ac:dyDescent="0.25">
      <c r="A139" s="105" t="s">
        <v>211</v>
      </c>
      <c r="B139" s="65">
        <v>512</v>
      </c>
      <c r="C139" s="68">
        <v>1087</v>
      </c>
      <c r="D139" s="68">
        <v>1192</v>
      </c>
      <c r="E139" s="68">
        <v>1197</v>
      </c>
      <c r="F139" s="68">
        <v>1184</v>
      </c>
      <c r="G139" s="68">
        <v>1160</v>
      </c>
      <c r="H139" s="68">
        <v>1122</v>
      </c>
      <c r="I139" s="68">
        <v>1075</v>
      </c>
      <c r="J139" s="68">
        <v>1017</v>
      </c>
      <c r="K139" s="65">
        <v>950</v>
      </c>
      <c r="L139" s="65">
        <v>984</v>
      </c>
      <c r="M139" s="68">
        <v>2361</v>
      </c>
      <c r="N139" s="68">
        <v>5766</v>
      </c>
      <c r="O139" s="68">
        <v>11472</v>
      </c>
      <c r="P139" s="68">
        <v>19580</v>
      </c>
      <c r="Q139" s="68">
        <v>30234</v>
      </c>
      <c r="R139" s="68">
        <v>43471</v>
      </c>
      <c r="S139" s="68">
        <v>59282</v>
      </c>
      <c r="T139" s="68">
        <v>77619</v>
      </c>
      <c r="U139" s="68">
        <v>98393</v>
      </c>
      <c r="V139" s="68">
        <v>121467</v>
      </c>
      <c r="W139" s="68">
        <v>146847</v>
      </c>
      <c r="X139" s="68">
        <v>174559</v>
      </c>
      <c r="Y139" s="68">
        <v>204707</v>
      </c>
      <c r="Z139" s="68">
        <v>237189</v>
      </c>
      <c r="AA139" s="68">
        <v>271962</v>
      </c>
      <c r="AB139" s="68">
        <v>308997</v>
      </c>
      <c r="AC139" s="68">
        <v>348151</v>
      </c>
      <c r="AD139" s="68">
        <v>389129</v>
      </c>
      <c r="AE139" s="68">
        <v>432007</v>
      </c>
      <c r="AF139" s="68">
        <v>476884</v>
      </c>
      <c r="AG139" s="68">
        <v>523558</v>
      </c>
    </row>
    <row r="140" spans="1:33" x14ac:dyDescent="0.25">
      <c r="A140" s="106" t="s">
        <v>212</v>
      </c>
      <c r="B140" s="31">
        <v>46</v>
      </c>
      <c r="C140" s="31">
        <v>180</v>
      </c>
      <c r="D140" s="31">
        <v>205</v>
      </c>
      <c r="E140" s="31">
        <v>210</v>
      </c>
      <c r="F140" s="31">
        <v>211</v>
      </c>
      <c r="G140" s="31">
        <v>210</v>
      </c>
      <c r="H140" s="31">
        <v>208</v>
      </c>
      <c r="I140" s="31">
        <v>206</v>
      </c>
      <c r="J140" s="31">
        <v>202</v>
      </c>
      <c r="K140" s="31">
        <v>199</v>
      </c>
      <c r="L140" s="31">
        <v>242</v>
      </c>
      <c r="M140" s="31">
        <v>932</v>
      </c>
      <c r="N140" s="28">
        <v>2732</v>
      </c>
      <c r="O140" s="28">
        <v>5951</v>
      </c>
      <c r="P140" s="28">
        <v>10804</v>
      </c>
      <c r="Q140" s="28">
        <v>17531</v>
      </c>
      <c r="R140" s="28">
        <v>26324</v>
      </c>
      <c r="S140" s="28">
        <v>37326</v>
      </c>
      <c r="T140" s="28">
        <v>50652</v>
      </c>
      <c r="U140" s="28">
        <v>66357</v>
      </c>
      <c r="V140" s="28">
        <v>84443</v>
      </c>
      <c r="W140" s="28">
        <v>105002</v>
      </c>
      <c r="X140" s="28">
        <v>128158</v>
      </c>
      <c r="Y140" s="28">
        <v>154031</v>
      </c>
      <c r="Z140" s="28">
        <v>182584</v>
      </c>
      <c r="AA140" s="28">
        <v>213798</v>
      </c>
      <c r="AB140" s="28">
        <v>247645</v>
      </c>
      <c r="AC140" s="28">
        <v>283953</v>
      </c>
      <c r="AD140" s="28">
        <v>322448</v>
      </c>
      <c r="AE140" s="28">
        <v>363108</v>
      </c>
      <c r="AF140" s="28">
        <v>405953</v>
      </c>
      <c r="AG140" s="28">
        <v>450759</v>
      </c>
    </row>
    <row r="141" spans="1:33" x14ac:dyDescent="0.25">
      <c r="A141" s="106" t="s">
        <v>218</v>
      </c>
      <c r="B141" s="31">
        <v>466</v>
      </c>
      <c r="C141" s="31">
        <v>907</v>
      </c>
      <c r="D141" s="31">
        <v>987</v>
      </c>
      <c r="E141" s="31">
        <v>987</v>
      </c>
      <c r="F141" s="31">
        <v>973</v>
      </c>
      <c r="G141" s="31">
        <v>950</v>
      </c>
      <c r="H141" s="31">
        <v>914</v>
      </c>
      <c r="I141" s="31">
        <v>869</v>
      </c>
      <c r="J141" s="31">
        <v>815</v>
      </c>
      <c r="K141" s="31">
        <v>751</v>
      </c>
      <c r="L141" s="31">
        <v>742</v>
      </c>
      <c r="M141" s="28">
        <v>1429</v>
      </c>
      <c r="N141" s="28">
        <v>3034</v>
      </c>
      <c r="O141" s="28">
        <v>5521</v>
      </c>
      <c r="P141" s="28">
        <v>8776</v>
      </c>
      <c r="Q141" s="28">
        <v>12703</v>
      </c>
      <c r="R141" s="28">
        <v>17147</v>
      </c>
      <c r="S141" s="28">
        <v>21956</v>
      </c>
      <c r="T141" s="28">
        <v>26967</v>
      </c>
      <c r="U141" s="28">
        <v>32036</v>
      </c>
      <c r="V141" s="28">
        <v>37024</v>
      </c>
      <c r="W141" s="28">
        <v>41845</v>
      </c>
      <c r="X141" s="28">
        <v>46401</v>
      </c>
      <c r="Y141" s="28">
        <v>50676</v>
      </c>
      <c r="Z141" s="28">
        <v>54605</v>
      </c>
      <c r="AA141" s="28">
        <v>58164</v>
      </c>
      <c r="AB141" s="28">
        <v>61352</v>
      </c>
      <c r="AC141" s="28">
        <v>64198</v>
      </c>
      <c r="AD141" s="28">
        <v>66681</v>
      </c>
      <c r="AE141" s="28">
        <v>68899</v>
      </c>
      <c r="AF141" s="28">
        <v>70931</v>
      </c>
      <c r="AG141" s="28">
        <v>72799</v>
      </c>
    </row>
    <row r="142" spans="1:33" x14ac:dyDescent="0.25">
      <c r="A142" s="103" t="s">
        <v>221</v>
      </c>
      <c r="B142" s="104">
        <v>6221543</v>
      </c>
      <c r="C142" s="104">
        <v>6325780</v>
      </c>
      <c r="D142" s="104">
        <v>6410199</v>
      </c>
      <c r="E142" s="104">
        <v>6476719</v>
      </c>
      <c r="F142" s="104">
        <v>6539609</v>
      </c>
      <c r="G142" s="104">
        <v>6599173</v>
      </c>
      <c r="H142" s="104">
        <v>6658449</v>
      </c>
      <c r="I142" s="104">
        <v>6717082</v>
      </c>
      <c r="J142" s="104">
        <v>6769688</v>
      </c>
      <c r="K142" s="104">
        <v>6816411</v>
      </c>
      <c r="L142" s="104">
        <v>6858310</v>
      </c>
      <c r="M142" s="104">
        <v>6897365</v>
      </c>
      <c r="N142" s="104">
        <v>6935027</v>
      </c>
      <c r="O142" s="104">
        <v>6976435</v>
      </c>
      <c r="P142" s="104">
        <v>7014156</v>
      </c>
      <c r="Q142" s="104">
        <v>7053747</v>
      </c>
      <c r="R142" s="104">
        <v>7094742</v>
      </c>
      <c r="S142" s="104">
        <v>7136784</v>
      </c>
      <c r="T142" s="104">
        <v>7179124</v>
      </c>
      <c r="U142" s="104">
        <v>7221838</v>
      </c>
      <c r="V142" s="104">
        <v>7265064</v>
      </c>
      <c r="W142" s="104">
        <v>7306021</v>
      </c>
      <c r="X142" s="104">
        <v>7348791</v>
      </c>
      <c r="Y142" s="104">
        <v>7393319</v>
      </c>
      <c r="Z142" s="104">
        <v>7441505</v>
      </c>
      <c r="AA142" s="104">
        <v>7492039</v>
      </c>
      <c r="AB142" s="104">
        <v>7544511</v>
      </c>
      <c r="AC142" s="104">
        <v>7596652</v>
      </c>
      <c r="AD142" s="104">
        <v>7649452</v>
      </c>
      <c r="AE142" s="104">
        <v>7702962</v>
      </c>
      <c r="AF142" s="104">
        <v>7757602</v>
      </c>
      <c r="AG142" s="104">
        <v>7813580</v>
      </c>
    </row>
    <row r="143" spans="1:33" x14ac:dyDescent="0.25">
      <c r="A143" s="105" t="s">
        <v>202</v>
      </c>
      <c r="B143" s="68">
        <v>6221450</v>
      </c>
      <c r="C143" s="68">
        <v>6325644</v>
      </c>
      <c r="D143" s="68">
        <v>6410061</v>
      </c>
      <c r="E143" s="68">
        <v>6476581</v>
      </c>
      <c r="F143" s="68">
        <v>6539471</v>
      </c>
      <c r="G143" s="68">
        <v>6599035</v>
      </c>
      <c r="H143" s="68">
        <v>6658310</v>
      </c>
      <c r="I143" s="68">
        <v>6716942</v>
      </c>
      <c r="J143" s="68">
        <v>6769549</v>
      </c>
      <c r="K143" s="68">
        <v>6816268</v>
      </c>
      <c r="L143" s="68">
        <v>6858086</v>
      </c>
      <c r="M143" s="68">
        <v>6896324</v>
      </c>
      <c r="N143" s="68">
        <v>6931809</v>
      </c>
      <c r="O143" s="68">
        <v>6969436</v>
      </c>
      <c r="P143" s="68">
        <v>7001616</v>
      </c>
      <c r="Q143" s="68">
        <v>7033687</v>
      </c>
      <c r="R143" s="68">
        <v>7065136</v>
      </c>
      <c r="S143" s="68">
        <v>7095404</v>
      </c>
      <c r="T143" s="68">
        <v>7123723</v>
      </c>
      <c r="U143" s="68">
        <v>7150162</v>
      </c>
      <c r="V143" s="68">
        <v>7174973</v>
      </c>
      <c r="W143" s="68">
        <v>7195478</v>
      </c>
      <c r="X143" s="68">
        <v>7215766</v>
      </c>
      <c r="Y143" s="68">
        <v>7235670</v>
      </c>
      <c r="Z143" s="68">
        <v>7257139</v>
      </c>
      <c r="AA143" s="68">
        <v>7278953</v>
      </c>
      <c r="AB143" s="68">
        <v>7300726</v>
      </c>
      <c r="AC143" s="68">
        <v>7320470</v>
      </c>
      <c r="AD143" s="68">
        <v>7339049</v>
      </c>
      <c r="AE143" s="68">
        <v>7356843</v>
      </c>
      <c r="AF143" s="68">
        <v>7374293</v>
      </c>
      <c r="AG143" s="68">
        <v>7391953</v>
      </c>
    </row>
    <row r="144" spans="1:33" x14ac:dyDescent="0.25">
      <c r="A144" s="106" t="s">
        <v>204</v>
      </c>
      <c r="B144" s="28">
        <v>6221004</v>
      </c>
      <c r="C144" s="28">
        <v>6325019</v>
      </c>
      <c r="D144" s="28">
        <v>6409206</v>
      </c>
      <c r="E144" s="28">
        <v>6475437</v>
      </c>
      <c r="F144" s="28">
        <v>6537969</v>
      </c>
      <c r="G144" s="28">
        <v>6597091</v>
      </c>
      <c r="H144" s="28">
        <v>6655810</v>
      </c>
      <c r="I144" s="28">
        <v>6713743</v>
      </c>
      <c r="J144" s="28">
        <v>6765486</v>
      </c>
      <c r="K144" s="28">
        <v>6811132</v>
      </c>
      <c r="L144" s="28">
        <v>6851647</v>
      </c>
      <c r="M144" s="28">
        <v>6888309</v>
      </c>
      <c r="N144" s="28">
        <v>6921850</v>
      </c>
      <c r="O144" s="28">
        <v>6957029</v>
      </c>
      <c r="P144" s="28">
        <v>6986152</v>
      </c>
      <c r="Q144" s="28">
        <v>7014380</v>
      </c>
      <c r="R144" s="28">
        <v>7041055</v>
      </c>
      <c r="S144" s="28">
        <v>7065367</v>
      </c>
      <c r="T144" s="28">
        <v>7086233</v>
      </c>
      <c r="U144" s="28">
        <v>7103290</v>
      </c>
      <c r="V144" s="28">
        <v>7116441</v>
      </c>
      <c r="W144" s="28">
        <v>7122355</v>
      </c>
      <c r="X144" s="28">
        <v>7124586</v>
      </c>
      <c r="Y144" s="28">
        <v>7122047</v>
      </c>
      <c r="Z144" s="28">
        <v>7115993</v>
      </c>
      <c r="AA144" s="28">
        <v>7103912</v>
      </c>
      <c r="AB144" s="28">
        <v>7084654</v>
      </c>
      <c r="AC144" s="28">
        <v>7054881</v>
      </c>
      <c r="AD144" s="28">
        <v>7014664</v>
      </c>
      <c r="AE144" s="28">
        <v>6962823</v>
      </c>
      <c r="AF144" s="28">
        <v>6899218</v>
      </c>
      <c r="AG144" s="28">
        <v>6822844</v>
      </c>
    </row>
    <row r="145" spans="1:33" x14ac:dyDescent="0.25">
      <c r="A145" s="106" t="s">
        <v>205</v>
      </c>
      <c r="B145" s="31">
        <v>31</v>
      </c>
      <c r="C145" s="31">
        <v>48</v>
      </c>
      <c r="D145" s="31">
        <v>74</v>
      </c>
      <c r="E145" s="31">
        <v>109</v>
      </c>
      <c r="F145" s="31">
        <v>155</v>
      </c>
      <c r="G145" s="31">
        <v>214</v>
      </c>
      <c r="H145" s="31">
        <v>297</v>
      </c>
      <c r="I145" s="31">
        <v>403</v>
      </c>
      <c r="J145" s="31">
        <v>542</v>
      </c>
      <c r="K145" s="31">
        <v>722</v>
      </c>
      <c r="L145" s="31">
        <v>956</v>
      </c>
      <c r="M145" s="28">
        <v>1239</v>
      </c>
      <c r="N145" s="28">
        <v>1597</v>
      </c>
      <c r="O145" s="28">
        <v>2068</v>
      </c>
      <c r="P145" s="28">
        <v>2687</v>
      </c>
      <c r="Q145" s="28">
        <v>3490</v>
      </c>
      <c r="R145" s="28">
        <v>4510</v>
      </c>
      <c r="S145" s="28">
        <v>5792</v>
      </c>
      <c r="T145" s="28">
        <v>7430</v>
      </c>
      <c r="U145" s="28">
        <v>9539</v>
      </c>
      <c r="V145" s="28">
        <v>12219</v>
      </c>
      <c r="W145" s="28">
        <v>15633</v>
      </c>
      <c r="X145" s="28">
        <v>19938</v>
      </c>
      <c r="Y145" s="28">
        <v>25379</v>
      </c>
      <c r="Z145" s="28">
        <v>32143</v>
      </c>
      <c r="AA145" s="28">
        <v>40557</v>
      </c>
      <c r="AB145" s="28">
        <v>50841</v>
      </c>
      <c r="AC145" s="28">
        <v>63339</v>
      </c>
      <c r="AD145" s="28">
        <v>78236</v>
      </c>
      <c r="AE145" s="28">
        <v>95878</v>
      </c>
      <c r="AF145" s="28">
        <v>116339</v>
      </c>
      <c r="AG145" s="28">
        <v>139892</v>
      </c>
    </row>
    <row r="146" spans="1:33" x14ac:dyDescent="0.25">
      <c r="A146" s="106" t="s">
        <v>96</v>
      </c>
      <c r="B146" s="31">
        <v>397</v>
      </c>
      <c r="C146" s="31">
        <v>550</v>
      </c>
      <c r="D146" s="31">
        <v>740</v>
      </c>
      <c r="E146" s="31">
        <v>967</v>
      </c>
      <c r="F146" s="28">
        <v>1243</v>
      </c>
      <c r="G146" s="28">
        <v>1574</v>
      </c>
      <c r="H146" s="28">
        <v>1975</v>
      </c>
      <c r="I146" s="28">
        <v>2469</v>
      </c>
      <c r="J146" s="28">
        <v>3059</v>
      </c>
      <c r="K146" s="28">
        <v>3768</v>
      </c>
      <c r="L146" s="28">
        <v>4593</v>
      </c>
      <c r="M146" s="28">
        <v>5559</v>
      </c>
      <c r="N146" s="28">
        <v>6721</v>
      </c>
      <c r="O146" s="28">
        <v>8132</v>
      </c>
      <c r="P146" s="28">
        <v>9809</v>
      </c>
      <c r="Q146" s="28">
        <v>11824</v>
      </c>
      <c r="R146" s="28">
        <v>14243</v>
      </c>
      <c r="S146" s="28">
        <v>17167</v>
      </c>
      <c r="T146" s="28">
        <v>20669</v>
      </c>
      <c r="U146" s="28">
        <v>24880</v>
      </c>
      <c r="V146" s="28">
        <v>29884</v>
      </c>
      <c r="W146" s="28">
        <v>35870</v>
      </c>
      <c r="X146" s="28">
        <v>42947</v>
      </c>
      <c r="Y146" s="28">
        <v>51367</v>
      </c>
      <c r="Z146" s="28">
        <v>61251</v>
      </c>
      <c r="AA146" s="28">
        <v>72951</v>
      </c>
      <c r="AB146" s="28">
        <v>86553</v>
      </c>
      <c r="AC146" s="28">
        <v>102368</v>
      </c>
      <c r="AD146" s="28">
        <v>120506</v>
      </c>
      <c r="AE146" s="28">
        <v>141358</v>
      </c>
      <c r="AF146" s="28">
        <v>164978</v>
      </c>
      <c r="AG146" s="28">
        <v>191797</v>
      </c>
    </row>
    <row r="147" spans="1:33" x14ac:dyDescent="0.25">
      <c r="A147" s="106" t="s">
        <v>216</v>
      </c>
      <c r="B147" s="31">
        <v>18</v>
      </c>
      <c r="C147" s="31">
        <v>27</v>
      </c>
      <c r="D147" s="31">
        <v>41</v>
      </c>
      <c r="E147" s="31">
        <v>68</v>
      </c>
      <c r="F147" s="31">
        <v>104</v>
      </c>
      <c r="G147" s="31">
        <v>156</v>
      </c>
      <c r="H147" s="31">
        <v>228</v>
      </c>
      <c r="I147" s="31">
        <v>327</v>
      </c>
      <c r="J147" s="31">
        <v>462</v>
      </c>
      <c r="K147" s="31">
        <v>646</v>
      </c>
      <c r="L147" s="31">
        <v>890</v>
      </c>
      <c r="M147" s="28">
        <v>1217</v>
      </c>
      <c r="N147" s="28">
        <v>1641</v>
      </c>
      <c r="O147" s="28">
        <v>2207</v>
      </c>
      <c r="P147" s="28">
        <v>2968</v>
      </c>
      <c r="Q147" s="28">
        <v>3993</v>
      </c>
      <c r="R147" s="28">
        <v>5328</v>
      </c>
      <c r="S147" s="28">
        <v>7078</v>
      </c>
      <c r="T147" s="28">
        <v>9391</v>
      </c>
      <c r="U147" s="28">
        <v>12453</v>
      </c>
      <c r="V147" s="28">
        <v>16429</v>
      </c>
      <c r="W147" s="28">
        <v>21620</v>
      </c>
      <c r="X147" s="28">
        <v>28295</v>
      </c>
      <c r="Y147" s="28">
        <v>36877</v>
      </c>
      <c r="Z147" s="28">
        <v>47752</v>
      </c>
      <c r="AA147" s="28">
        <v>61533</v>
      </c>
      <c r="AB147" s="28">
        <v>78678</v>
      </c>
      <c r="AC147" s="28">
        <v>99882</v>
      </c>
      <c r="AD147" s="28">
        <v>125643</v>
      </c>
      <c r="AE147" s="28">
        <v>156784</v>
      </c>
      <c r="AF147" s="28">
        <v>193758</v>
      </c>
      <c r="AG147" s="28">
        <v>237420</v>
      </c>
    </row>
    <row r="148" spans="1:33" x14ac:dyDescent="0.25">
      <c r="A148" s="10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spans="1:33" x14ac:dyDescent="0.25">
      <c r="A149" s="106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</row>
    <row r="150" spans="1:33" x14ac:dyDescent="0.25">
      <c r="A150" s="106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</row>
    <row r="151" spans="1:33" x14ac:dyDescent="0.25">
      <c r="A151" s="106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</row>
    <row r="152" spans="1:33" x14ac:dyDescent="0.25">
      <c r="A152" s="106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</row>
    <row r="153" spans="1:33" x14ac:dyDescent="0.25">
      <c r="A153" s="105" t="s">
        <v>207</v>
      </c>
      <c r="B153" s="65">
        <v>4</v>
      </c>
      <c r="C153" s="65">
        <v>9</v>
      </c>
      <c r="D153" s="65">
        <v>10</v>
      </c>
      <c r="E153" s="65">
        <v>10</v>
      </c>
      <c r="F153" s="65">
        <v>10</v>
      </c>
      <c r="G153" s="65">
        <v>10</v>
      </c>
      <c r="H153" s="65">
        <v>11</v>
      </c>
      <c r="I153" s="65">
        <v>12</v>
      </c>
      <c r="J153" s="65">
        <v>14</v>
      </c>
      <c r="K153" s="65">
        <v>25</v>
      </c>
      <c r="L153" s="65">
        <v>116</v>
      </c>
      <c r="M153" s="65">
        <v>444</v>
      </c>
      <c r="N153" s="68">
        <v>1106</v>
      </c>
      <c r="O153" s="68">
        <v>2175</v>
      </c>
      <c r="P153" s="68">
        <v>3696</v>
      </c>
      <c r="Q153" s="68">
        <v>5743</v>
      </c>
      <c r="R153" s="68">
        <v>8345</v>
      </c>
      <c r="S153" s="68">
        <v>11551</v>
      </c>
      <c r="T153" s="68">
        <v>15375</v>
      </c>
      <c r="U153" s="68">
        <v>19842</v>
      </c>
      <c r="V153" s="68">
        <v>24925</v>
      </c>
      <c r="W153" s="68">
        <v>30592</v>
      </c>
      <c r="X153" s="68">
        <v>36823</v>
      </c>
      <c r="Y153" s="68">
        <v>43676</v>
      </c>
      <c r="Z153" s="68">
        <v>51167</v>
      </c>
      <c r="AA153" s="68">
        <v>59239</v>
      </c>
      <c r="AB153" s="68">
        <v>67923</v>
      </c>
      <c r="AC153" s="68">
        <v>77117</v>
      </c>
      <c r="AD153" s="68">
        <v>86847</v>
      </c>
      <c r="AE153" s="68">
        <v>97034</v>
      </c>
      <c r="AF153" s="68">
        <v>107672</v>
      </c>
      <c r="AG153" s="68">
        <v>118644</v>
      </c>
    </row>
    <row r="154" spans="1:33" x14ac:dyDescent="0.25">
      <c r="A154" s="106" t="s">
        <v>208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</row>
    <row r="155" spans="1:33" x14ac:dyDescent="0.25">
      <c r="A155" s="106" t="s">
        <v>209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</row>
    <row r="156" spans="1:33" x14ac:dyDescent="0.25">
      <c r="A156" s="106" t="s">
        <v>210</v>
      </c>
      <c r="B156" s="31">
        <v>4</v>
      </c>
      <c r="C156" s="31">
        <v>9</v>
      </c>
      <c r="D156" s="31">
        <v>10</v>
      </c>
      <c r="E156" s="31">
        <v>10</v>
      </c>
      <c r="F156" s="31">
        <v>10</v>
      </c>
      <c r="G156" s="31">
        <v>10</v>
      </c>
      <c r="H156" s="31">
        <v>11</v>
      </c>
      <c r="I156" s="31">
        <v>12</v>
      </c>
      <c r="J156" s="31">
        <v>14</v>
      </c>
      <c r="K156" s="31">
        <v>25</v>
      </c>
      <c r="L156" s="31">
        <v>116</v>
      </c>
      <c r="M156" s="31">
        <v>444</v>
      </c>
      <c r="N156" s="28">
        <v>1106</v>
      </c>
      <c r="O156" s="28">
        <v>2175</v>
      </c>
      <c r="P156" s="28">
        <v>3696</v>
      </c>
      <c r="Q156" s="28">
        <v>5743</v>
      </c>
      <c r="R156" s="28">
        <v>8345</v>
      </c>
      <c r="S156" s="28">
        <v>11551</v>
      </c>
      <c r="T156" s="28">
        <v>15375</v>
      </c>
      <c r="U156" s="28">
        <v>19842</v>
      </c>
      <c r="V156" s="28">
        <v>24925</v>
      </c>
      <c r="W156" s="28">
        <v>30592</v>
      </c>
      <c r="X156" s="28">
        <v>36823</v>
      </c>
      <c r="Y156" s="28">
        <v>43676</v>
      </c>
      <c r="Z156" s="28">
        <v>51167</v>
      </c>
      <c r="AA156" s="28">
        <v>59239</v>
      </c>
      <c r="AB156" s="28">
        <v>67923</v>
      </c>
      <c r="AC156" s="28">
        <v>77117</v>
      </c>
      <c r="AD156" s="28">
        <v>86847</v>
      </c>
      <c r="AE156" s="28">
        <v>97034</v>
      </c>
      <c r="AF156" s="28">
        <v>107672</v>
      </c>
      <c r="AG156" s="28">
        <v>118644</v>
      </c>
    </row>
    <row r="157" spans="1:33" x14ac:dyDescent="0.25">
      <c r="A157" s="106" t="s">
        <v>217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</row>
    <row r="158" spans="1:33" x14ac:dyDescent="0.25">
      <c r="A158" s="105" t="s">
        <v>211</v>
      </c>
      <c r="B158" s="65">
        <v>89</v>
      </c>
      <c r="C158" s="65">
        <v>127</v>
      </c>
      <c r="D158" s="65">
        <v>128</v>
      </c>
      <c r="E158" s="65">
        <v>128</v>
      </c>
      <c r="F158" s="65">
        <v>128</v>
      </c>
      <c r="G158" s="65">
        <v>128</v>
      </c>
      <c r="H158" s="65">
        <v>128</v>
      </c>
      <c r="I158" s="65">
        <v>128</v>
      </c>
      <c r="J158" s="65">
        <v>125</v>
      </c>
      <c r="K158" s="65">
        <v>118</v>
      </c>
      <c r="L158" s="65">
        <v>108</v>
      </c>
      <c r="M158" s="65">
        <v>597</v>
      </c>
      <c r="N158" s="68">
        <v>2112</v>
      </c>
      <c r="O158" s="68">
        <v>4824</v>
      </c>
      <c r="P158" s="68">
        <v>8844</v>
      </c>
      <c r="Q158" s="68">
        <v>14317</v>
      </c>
      <c r="R158" s="68">
        <v>21261</v>
      </c>
      <c r="S158" s="68">
        <v>29829</v>
      </c>
      <c r="T158" s="68">
        <v>40026</v>
      </c>
      <c r="U158" s="68">
        <v>51834</v>
      </c>
      <c r="V158" s="68">
        <v>65166</v>
      </c>
      <c r="W158" s="68">
        <v>79951</v>
      </c>
      <c r="X158" s="68">
        <v>96202</v>
      </c>
      <c r="Y158" s="68">
        <v>113973</v>
      </c>
      <c r="Z158" s="68">
        <v>133199</v>
      </c>
      <c r="AA158" s="68">
        <v>153847</v>
      </c>
      <c r="AB158" s="68">
        <v>175862</v>
      </c>
      <c r="AC158" s="68">
        <v>199065</v>
      </c>
      <c r="AD158" s="68">
        <v>223556</v>
      </c>
      <c r="AE158" s="68">
        <v>249085</v>
      </c>
      <c r="AF158" s="68">
        <v>275637</v>
      </c>
      <c r="AG158" s="68">
        <v>302983</v>
      </c>
    </row>
    <row r="159" spans="1:33" x14ac:dyDescent="0.25">
      <c r="A159" s="106" t="s">
        <v>212</v>
      </c>
      <c r="B159" s="31">
        <v>1</v>
      </c>
      <c r="C159" s="31">
        <v>4</v>
      </c>
      <c r="D159" s="31">
        <v>4</v>
      </c>
      <c r="E159" s="31">
        <v>4</v>
      </c>
      <c r="F159" s="31">
        <v>4</v>
      </c>
      <c r="G159" s="31">
        <v>4</v>
      </c>
      <c r="H159" s="31">
        <v>4</v>
      </c>
      <c r="I159" s="31">
        <v>4</v>
      </c>
      <c r="J159" s="31">
        <v>4</v>
      </c>
      <c r="K159" s="31">
        <v>4</v>
      </c>
      <c r="L159" s="31">
        <v>4</v>
      </c>
      <c r="M159" s="31">
        <v>237</v>
      </c>
      <c r="N159" s="28">
        <v>1011</v>
      </c>
      <c r="O159" s="28">
        <v>2500</v>
      </c>
      <c r="P159" s="28">
        <v>4851</v>
      </c>
      <c r="Q159" s="28">
        <v>8246</v>
      </c>
      <c r="R159" s="28">
        <v>12795</v>
      </c>
      <c r="S159" s="28">
        <v>18687</v>
      </c>
      <c r="T159" s="28">
        <v>26034</v>
      </c>
      <c r="U159" s="28">
        <v>34868</v>
      </c>
      <c r="V159" s="28">
        <v>45236</v>
      </c>
      <c r="W159" s="28">
        <v>57114</v>
      </c>
      <c r="X159" s="28">
        <v>70625</v>
      </c>
      <c r="Y159" s="28">
        <v>85817</v>
      </c>
      <c r="Z159" s="28">
        <v>102672</v>
      </c>
      <c r="AA159" s="28">
        <v>121144</v>
      </c>
      <c r="AB159" s="28">
        <v>141245</v>
      </c>
      <c r="AC159" s="28">
        <v>162724</v>
      </c>
      <c r="AD159" s="28">
        <v>185672</v>
      </c>
      <c r="AE159" s="28">
        <v>209820</v>
      </c>
      <c r="AF159" s="28">
        <v>235156</v>
      </c>
      <c r="AG159" s="28">
        <v>261375</v>
      </c>
    </row>
    <row r="160" spans="1:33" x14ac:dyDescent="0.25">
      <c r="A160" s="107" t="s">
        <v>218</v>
      </c>
      <c r="B160" s="55">
        <v>88</v>
      </c>
      <c r="C160" s="55">
        <v>123</v>
      </c>
      <c r="D160" s="55">
        <v>124</v>
      </c>
      <c r="E160" s="55">
        <v>124</v>
      </c>
      <c r="F160" s="55">
        <v>124</v>
      </c>
      <c r="G160" s="55">
        <v>124</v>
      </c>
      <c r="H160" s="55">
        <v>124</v>
      </c>
      <c r="I160" s="55">
        <v>124</v>
      </c>
      <c r="J160" s="55">
        <v>121</v>
      </c>
      <c r="K160" s="55">
        <v>114</v>
      </c>
      <c r="L160" s="55">
        <v>104</v>
      </c>
      <c r="M160" s="55">
        <v>360</v>
      </c>
      <c r="N160" s="33">
        <v>1101</v>
      </c>
      <c r="O160" s="33">
        <v>2324</v>
      </c>
      <c r="P160" s="33">
        <v>3993</v>
      </c>
      <c r="Q160" s="33">
        <v>6071</v>
      </c>
      <c r="R160" s="33">
        <v>8466</v>
      </c>
      <c r="S160" s="33">
        <v>11142</v>
      </c>
      <c r="T160" s="33">
        <v>13992</v>
      </c>
      <c r="U160" s="33">
        <v>16966</v>
      </c>
      <c r="V160" s="33">
        <v>19930</v>
      </c>
      <c r="W160" s="33">
        <v>22837</v>
      </c>
      <c r="X160" s="33">
        <v>25577</v>
      </c>
      <c r="Y160" s="33">
        <v>28156</v>
      </c>
      <c r="Z160" s="33">
        <v>30527</v>
      </c>
      <c r="AA160" s="33">
        <v>32703</v>
      </c>
      <c r="AB160" s="33">
        <v>34617</v>
      </c>
      <c r="AC160" s="33">
        <v>36341</v>
      </c>
      <c r="AD160" s="33">
        <v>37884</v>
      </c>
      <c r="AE160" s="33">
        <v>39265</v>
      </c>
      <c r="AF160" s="33">
        <v>40481</v>
      </c>
      <c r="AG160" s="33">
        <v>41608</v>
      </c>
    </row>
    <row r="161" spans="1:33" x14ac:dyDescent="0.25">
      <c r="A161" s="103" t="s">
        <v>222</v>
      </c>
      <c r="B161" s="104">
        <v>573272</v>
      </c>
      <c r="C161" s="104">
        <v>585902</v>
      </c>
      <c r="D161" s="104">
        <v>597249</v>
      </c>
      <c r="E161" s="104">
        <v>607366</v>
      </c>
      <c r="F161" s="104">
        <v>617124</v>
      </c>
      <c r="G161" s="104">
        <v>626600</v>
      </c>
      <c r="H161" s="104">
        <v>635907</v>
      </c>
      <c r="I161" s="104">
        <v>644339</v>
      </c>
      <c r="J161" s="104">
        <v>652261</v>
      </c>
      <c r="K161" s="104">
        <v>659939</v>
      </c>
      <c r="L161" s="104">
        <v>667517</v>
      </c>
      <c r="M161" s="104">
        <v>675050</v>
      </c>
      <c r="N161" s="104">
        <v>682560</v>
      </c>
      <c r="O161" s="104">
        <v>690298</v>
      </c>
      <c r="P161" s="104">
        <v>697454</v>
      </c>
      <c r="Q161" s="104">
        <v>704743</v>
      </c>
      <c r="R161" s="104">
        <v>712190</v>
      </c>
      <c r="S161" s="104">
        <v>719868</v>
      </c>
      <c r="T161" s="104">
        <v>727789</v>
      </c>
      <c r="U161" s="104">
        <v>735938</v>
      </c>
      <c r="V161" s="104">
        <v>744308</v>
      </c>
      <c r="W161" s="104">
        <v>752968</v>
      </c>
      <c r="X161" s="104">
        <v>761968</v>
      </c>
      <c r="Y161" s="104">
        <v>771273</v>
      </c>
      <c r="Z161" s="104">
        <v>780842</v>
      </c>
      <c r="AA161" s="104">
        <v>790583</v>
      </c>
      <c r="AB161" s="104">
        <v>800570</v>
      </c>
      <c r="AC161" s="104">
        <v>810711</v>
      </c>
      <c r="AD161" s="104">
        <v>820983</v>
      </c>
      <c r="AE161" s="104">
        <v>831398</v>
      </c>
      <c r="AF161" s="104">
        <v>841970</v>
      </c>
      <c r="AG161" s="104">
        <v>852765</v>
      </c>
    </row>
    <row r="162" spans="1:33" x14ac:dyDescent="0.25">
      <c r="A162" s="105" t="s">
        <v>202</v>
      </c>
      <c r="B162" s="68">
        <v>573259</v>
      </c>
      <c r="C162" s="68">
        <v>585882</v>
      </c>
      <c r="D162" s="68">
        <v>597229</v>
      </c>
      <c r="E162" s="68">
        <v>607346</v>
      </c>
      <c r="F162" s="68">
        <v>617105</v>
      </c>
      <c r="G162" s="68">
        <v>626585</v>
      </c>
      <c r="H162" s="68">
        <v>635896</v>
      </c>
      <c r="I162" s="68">
        <v>644331</v>
      </c>
      <c r="J162" s="68">
        <v>652257</v>
      </c>
      <c r="K162" s="68">
        <v>659937</v>
      </c>
      <c r="L162" s="68">
        <v>667499</v>
      </c>
      <c r="M162" s="68">
        <v>674836</v>
      </c>
      <c r="N162" s="68">
        <v>681813</v>
      </c>
      <c r="O162" s="68">
        <v>688650</v>
      </c>
      <c r="P162" s="68">
        <v>694513</v>
      </c>
      <c r="Q162" s="68">
        <v>700141</v>
      </c>
      <c r="R162" s="68">
        <v>705563</v>
      </c>
      <c r="S162" s="68">
        <v>710872</v>
      </c>
      <c r="T162" s="68">
        <v>716119</v>
      </c>
      <c r="U162" s="68">
        <v>721362</v>
      </c>
      <c r="V162" s="68">
        <v>726589</v>
      </c>
      <c r="W162" s="68">
        <v>731867</v>
      </c>
      <c r="X162" s="68">
        <v>737195</v>
      </c>
      <c r="Y162" s="68">
        <v>742543</v>
      </c>
      <c r="Z162" s="68">
        <v>747869</v>
      </c>
      <c r="AA162" s="68">
        <v>753090</v>
      </c>
      <c r="AB162" s="68">
        <v>758253</v>
      </c>
      <c r="AC162" s="68">
        <v>763315</v>
      </c>
      <c r="AD162" s="68">
        <v>768224</v>
      </c>
      <c r="AE162" s="68">
        <v>773073</v>
      </c>
      <c r="AF162" s="68">
        <v>777837</v>
      </c>
      <c r="AG162" s="68">
        <v>782544</v>
      </c>
    </row>
    <row r="163" spans="1:33" x14ac:dyDescent="0.25">
      <c r="A163" s="106" t="s">
        <v>204</v>
      </c>
      <c r="B163" s="28">
        <v>573188</v>
      </c>
      <c r="C163" s="28">
        <v>585781</v>
      </c>
      <c r="D163" s="28">
        <v>597092</v>
      </c>
      <c r="E163" s="28">
        <v>607166</v>
      </c>
      <c r="F163" s="28">
        <v>616870</v>
      </c>
      <c r="G163" s="28">
        <v>626289</v>
      </c>
      <c r="H163" s="28">
        <v>635524</v>
      </c>
      <c r="I163" s="28">
        <v>643860</v>
      </c>
      <c r="J163" s="28">
        <v>651670</v>
      </c>
      <c r="K163" s="28">
        <v>659209</v>
      </c>
      <c r="L163" s="28">
        <v>666592</v>
      </c>
      <c r="M163" s="28">
        <v>673711</v>
      </c>
      <c r="N163" s="28">
        <v>680414</v>
      </c>
      <c r="O163" s="28">
        <v>686911</v>
      </c>
      <c r="P163" s="28">
        <v>692354</v>
      </c>
      <c r="Q163" s="28">
        <v>697465</v>
      </c>
      <c r="R163" s="28">
        <v>702259</v>
      </c>
      <c r="S163" s="28">
        <v>706788</v>
      </c>
      <c r="T163" s="28">
        <v>711068</v>
      </c>
      <c r="U163" s="28">
        <v>715111</v>
      </c>
      <c r="V163" s="28">
        <v>718832</v>
      </c>
      <c r="W163" s="28">
        <v>722240</v>
      </c>
      <c r="X163" s="28">
        <v>725263</v>
      </c>
      <c r="Y163" s="28">
        <v>727785</v>
      </c>
      <c r="Z163" s="28">
        <v>729648</v>
      </c>
      <c r="AA163" s="28">
        <v>730670</v>
      </c>
      <c r="AB163" s="28">
        <v>730760</v>
      </c>
      <c r="AC163" s="28">
        <v>729757</v>
      </c>
      <c r="AD163" s="28">
        <v>727489</v>
      </c>
      <c r="AE163" s="28">
        <v>723911</v>
      </c>
      <c r="AF163" s="28">
        <v>718917</v>
      </c>
      <c r="AG163" s="28">
        <v>712466</v>
      </c>
    </row>
    <row r="164" spans="1:33" x14ac:dyDescent="0.25">
      <c r="A164" s="106" t="s">
        <v>205</v>
      </c>
      <c r="B164" s="31">
        <v>2</v>
      </c>
      <c r="C164" s="31">
        <v>4</v>
      </c>
      <c r="D164" s="31">
        <v>6</v>
      </c>
      <c r="E164" s="31">
        <v>9</v>
      </c>
      <c r="F164" s="31">
        <v>14</v>
      </c>
      <c r="G164" s="31">
        <v>21</v>
      </c>
      <c r="H164" s="31">
        <v>32</v>
      </c>
      <c r="I164" s="31">
        <v>46</v>
      </c>
      <c r="J164" s="31">
        <v>64</v>
      </c>
      <c r="K164" s="31">
        <v>86</v>
      </c>
      <c r="L164" s="31">
        <v>116</v>
      </c>
      <c r="M164" s="31">
        <v>154</v>
      </c>
      <c r="N164" s="31">
        <v>202</v>
      </c>
      <c r="O164" s="31">
        <v>267</v>
      </c>
      <c r="P164" s="31">
        <v>345</v>
      </c>
      <c r="Q164" s="31">
        <v>444</v>
      </c>
      <c r="R164" s="31">
        <v>568</v>
      </c>
      <c r="S164" s="31">
        <v>728</v>
      </c>
      <c r="T164" s="31">
        <v>933</v>
      </c>
      <c r="U164" s="28">
        <v>1191</v>
      </c>
      <c r="V164" s="28">
        <v>1517</v>
      </c>
      <c r="W164" s="28">
        <v>1934</v>
      </c>
      <c r="X164" s="28">
        <v>2456</v>
      </c>
      <c r="Y164" s="28">
        <v>3103</v>
      </c>
      <c r="Z164" s="28">
        <v>3907</v>
      </c>
      <c r="AA164" s="28">
        <v>4890</v>
      </c>
      <c r="AB164" s="28">
        <v>6088</v>
      </c>
      <c r="AC164" s="28">
        <v>7526</v>
      </c>
      <c r="AD164" s="28">
        <v>9242</v>
      </c>
      <c r="AE164" s="28">
        <v>11250</v>
      </c>
      <c r="AF164" s="28">
        <v>13565</v>
      </c>
      <c r="AG164" s="28">
        <v>16182</v>
      </c>
    </row>
    <row r="165" spans="1:33" x14ac:dyDescent="0.25">
      <c r="A165" s="106" t="s">
        <v>96</v>
      </c>
      <c r="B165" s="31">
        <v>69</v>
      </c>
      <c r="C165" s="31">
        <v>96</v>
      </c>
      <c r="D165" s="31">
        <v>128</v>
      </c>
      <c r="E165" s="31">
        <v>166</v>
      </c>
      <c r="F165" s="31">
        <v>214</v>
      </c>
      <c r="G165" s="31">
        <v>263</v>
      </c>
      <c r="H165" s="31">
        <v>321</v>
      </c>
      <c r="I165" s="31">
        <v>392</v>
      </c>
      <c r="J165" s="31">
        <v>472</v>
      </c>
      <c r="K165" s="31">
        <v>568</v>
      </c>
      <c r="L165" s="31">
        <v>686</v>
      </c>
      <c r="M165" s="31">
        <v>827</v>
      </c>
      <c r="N165" s="31">
        <v>999</v>
      </c>
      <c r="O165" s="28">
        <v>1200</v>
      </c>
      <c r="P165" s="28">
        <v>1444</v>
      </c>
      <c r="Q165" s="28">
        <v>1737</v>
      </c>
      <c r="R165" s="28">
        <v>2083</v>
      </c>
      <c r="S165" s="28">
        <v>2493</v>
      </c>
      <c r="T165" s="28">
        <v>2979</v>
      </c>
      <c r="U165" s="28">
        <v>3561</v>
      </c>
      <c r="V165" s="28">
        <v>4260</v>
      </c>
      <c r="W165" s="28">
        <v>5095</v>
      </c>
      <c r="X165" s="28">
        <v>6082</v>
      </c>
      <c r="Y165" s="28">
        <v>7256</v>
      </c>
      <c r="Z165" s="28">
        <v>8640</v>
      </c>
      <c r="AA165" s="28">
        <v>10254</v>
      </c>
      <c r="AB165" s="28">
        <v>12128</v>
      </c>
      <c r="AC165" s="28">
        <v>14286</v>
      </c>
      <c r="AD165" s="28">
        <v>16756</v>
      </c>
      <c r="AE165" s="28">
        <v>19581</v>
      </c>
      <c r="AF165" s="28">
        <v>22781</v>
      </c>
      <c r="AG165" s="28">
        <v>26402</v>
      </c>
    </row>
    <row r="166" spans="1:33" x14ac:dyDescent="0.25">
      <c r="A166" s="106" t="s">
        <v>216</v>
      </c>
      <c r="B166" s="31">
        <v>0</v>
      </c>
      <c r="C166" s="31">
        <v>1</v>
      </c>
      <c r="D166" s="31">
        <v>3</v>
      </c>
      <c r="E166" s="31">
        <v>5</v>
      </c>
      <c r="F166" s="31">
        <v>7</v>
      </c>
      <c r="G166" s="31">
        <v>12</v>
      </c>
      <c r="H166" s="31">
        <v>19</v>
      </c>
      <c r="I166" s="31">
        <v>33</v>
      </c>
      <c r="J166" s="31">
        <v>51</v>
      </c>
      <c r="K166" s="31">
        <v>74</v>
      </c>
      <c r="L166" s="31">
        <v>105</v>
      </c>
      <c r="M166" s="31">
        <v>144</v>
      </c>
      <c r="N166" s="31">
        <v>198</v>
      </c>
      <c r="O166" s="31">
        <v>272</v>
      </c>
      <c r="P166" s="31">
        <v>370</v>
      </c>
      <c r="Q166" s="31">
        <v>495</v>
      </c>
      <c r="R166" s="31">
        <v>653</v>
      </c>
      <c r="S166" s="31">
        <v>863</v>
      </c>
      <c r="T166" s="28">
        <v>1139</v>
      </c>
      <c r="U166" s="28">
        <v>1499</v>
      </c>
      <c r="V166" s="28">
        <v>1980</v>
      </c>
      <c r="W166" s="28">
        <v>2598</v>
      </c>
      <c r="X166" s="28">
        <v>3394</v>
      </c>
      <c r="Y166" s="28">
        <v>4399</v>
      </c>
      <c r="Z166" s="28">
        <v>5674</v>
      </c>
      <c r="AA166" s="28">
        <v>7276</v>
      </c>
      <c r="AB166" s="28">
        <v>9277</v>
      </c>
      <c r="AC166" s="28">
        <v>11746</v>
      </c>
      <c r="AD166" s="28">
        <v>14737</v>
      </c>
      <c r="AE166" s="28">
        <v>18331</v>
      </c>
      <c r="AF166" s="28">
        <v>22574</v>
      </c>
      <c r="AG166" s="28">
        <v>27494</v>
      </c>
    </row>
    <row r="167" spans="1:33" x14ac:dyDescent="0.25">
      <c r="A167" s="10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spans="1:33" x14ac:dyDescent="0.25">
      <c r="A168" s="106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</row>
    <row r="169" spans="1:33" x14ac:dyDescent="0.25">
      <c r="A169" s="106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</row>
    <row r="170" spans="1:33" x14ac:dyDescent="0.25">
      <c r="A170" s="106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</row>
    <row r="171" spans="1:33" x14ac:dyDescent="0.25">
      <c r="A171" s="106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</row>
    <row r="172" spans="1:33" x14ac:dyDescent="0.25">
      <c r="A172" s="105" t="s">
        <v>207</v>
      </c>
      <c r="B172" s="65">
        <v>0</v>
      </c>
      <c r="C172" s="65">
        <v>0</v>
      </c>
      <c r="D172" s="65">
        <v>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2</v>
      </c>
      <c r="L172" s="65">
        <v>18</v>
      </c>
      <c r="M172" s="65">
        <v>85</v>
      </c>
      <c r="N172" s="65">
        <v>226</v>
      </c>
      <c r="O172" s="65">
        <v>447</v>
      </c>
      <c r="P172" s="65">
        <v>758</v>
      </c>
      <c r="Q172" s="68">
        <v>1151</v>
      </c>
      <c r="R172" s="68">
        <v>1629</v>
      </c>
      <c r="S172" s="68">
        <v>2200</v>
      </c>
      <c r="T172" s="68">
        <v>2838</v>
      </c>
      <c r="U172" s="68">
        <v>3551</v>
      </c>
      <c r="V172" s="68">
        <v>4332</v>
      </c>
      <c r="W172" s="68">
        <v>5172</v>
      </c>
      <c r="X172" s="68">
        <v>6083</v>
      </c>
      <c r="Y172" s="68">
        <v>7075</v>
      </c>
      <c r="Z172" s="68">
        <v>8148</v>
      </c>
      <c r="AA172" s="68">
        <v>9295</v>
      </c>
      <c r="AB172" s="68">
        <v>10525</v>
      </c>
      <c r="AC172" s="68">
        <v>11821</v>
      </c>
      <c r="AD172" s="68">
        <v>13179</v>
      </c>
      <c r="AE172" s="68">
        <v>14591</v>
      </c>
      <c r="AF172" s="68">
        <v>16064</v>
      </c>
      <c r="AG172" s="68">
        <v>17612</v>
      </c>
    </row>
    <row r="173" spans="1:33" x14ac:dyDescent="0.25">
      <c r="A173" s="106" t="s">
        <v>208</v>
      </c>
      <c r="B173" s="31">
        <v>0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</row>
    <row r="174" spans="1:33" x14ac:dyDescent="0.25">
      <c r="A174" s="106" t="s">
        <v>209</v>
      </c>
      <c r="B174" s="31">
        <v>0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</row>
    <row r="175" spans="1:33" x14ac:dyDescent="0.25">
      <c r="A175" s="106" t="s">
        <v>210</v>
      </c>
      <c r="B175" s="31">
        <v>0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2</v>
      </c>
      <c r="L175" s="31">
        <v>18</v>
      </c>
      <c r="M175" s="31">
        <v>85</v>
      </c>
      <c r="N175" s="31">
        <v>226</v>
      </c>
      <c r="O175" s="31">
        <v>447</v>
      </c>
      <c r="P175" s="31">
        <v>758</v>
      </c>
      <c r="Q175" s="28">
        <v>1151</v>
      </c>
      <c r="R175" s="28">
        <v>1629</v>
      </c>
      <c r="S175" s="28">
        <v>2200</v>
      </c>
      <c r="T175" s="28">
        <v>2838</v>
      </c>
      <c r="U175" s="28">
        <v>3551</v>
      </c>
      <c r="V175" s="28">
        <v>4332</v>
      </c>
      <c r="W175" s="28">
        <v>5172</v>
      </c>
      <c r="X175" s="28">
        <v>6083</v>
      </c>
      <c r="Y175" s="28">
        <v>7075</v>
      </c>
      <c r="Z175" s="28">
        <v>8148</v>
      </c>
      <c r="AA175" s="28">
        <v>9295</v>
      </c>
      <c r="AB175" s="28">
        <v>10525</v>
      </c>
      <c r="AC175" s="28">
        <v>11821</v>
      </c>
      <c r="AD175" s="28">
        <v>13179</v>
      </c>
      <c r="AE175" s="28">
        <v>14591</v>
      </c>
      <c r="AF175" s="28">
        <v>16064</v>
      </c>
      <c r="AG175" s="28">
        <v>17612</v>
      </c>
    </row>
    <row r="176" spans="1:33" x14ac:dyDescent="0.25">
      <c r="A176" s="106" t="s">
        <v>217</v>
      </c>
      <c r="B176" s="31">
        <v>0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</row>
    <row r="177" spans="1:33" x14ac:dyDescent="0.25">
      <c r="A177" s="105" t="s">
        <v>211</v>
      </c>
      <c r="B177" s="65">
        <v>13</v>
      </c>
      <c r="C177" s="65">
        <v>20</v>
      </c>
      <c r="D177" s="65">
        <v>20</v>
      </c>
      <c r="E177" s="65">
        <v>20</v>
      </c>
      <c r="F177" s="65">
        <v>19</v>
      </c>
      <c r="G177" s="65">
        <v>15</v>
      </c>
      <c r="H177" s="65">
        <v>11</v>
      </c>
      <c r="I177" s="65">
        <v>8</v>
      </c>
      <c r="J177" s="65">
        <v>4</v>
      </c>
      <c r="K177" s="65">
        <v>0</v>
      </c>
      <c r="L177" s="65">
        <v>0</v>
      </c>
      <c r="M177" s="65">
        <v>129</v>
      </c>
      <c r="N177" s="65">
        <v>521</v>
      </c>
      <c r="O177" s="68">
        <v>1201</v>
      </c>
      <c r="P177" s="68">
        <v>2183</v>
      </c>
      <c r="Q177" s="68">
        <v>3451</v>
      </c>
      <c r="R177" s="68">
        <v>4998</v>
      </c>
      <c r="S177" s="68">
        <v>6796</v>
      </c>
      <c r="T177" s="68">
        <v>8832</v>
      </c>
      <c r="U177" s="68">
        <v>11025</v>
      </c>
      <c r="V177" s="68">
        <v>13387</v>
      </c>
      <c r="W177" s="68">
        <v>15929</v>
      </c>
      <c r="X177" s="68">
        <v>18690</v>
      </c>
      <c r="Y177" s="68">
        <v>21655</v>
      </c>
      <c r="Z177" s="68">
        <v>24825</v>
      </c>
      <c r="AA177" s="68">
        <v>28198</v>
      </c>
      <c r="AB177" s="68">
        <v>31792</v>
      </c>
      <c r="AC177" s="68">
        <v>35575</v>
      </c>
      <c r="AD177" s="68">
        <v>39580</v>
      </c>
      <c r="AE177" s="68">
        <v>43734</v>
      </c>
      <c r="AF177" s="68">
        <v>48069</v>
      </c>
      <c r="AG177" s="68">
        <v>52609</v>
      </c>
    </row>
    <row r="178" spans="1:33" x14ac:dyDescent="0.25">
      <c r="A178" s="106" t="s">
        <v>212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59</v>
      </c>
      <c r="N178" s="31">
        <v>255</v>
      </c>
      <c r="O178" s="31">
        <v>625</v>
      </c>
      <c r="P178" s="28">
        <v>1196</v>
      </c>
      <c r="Q178" s="28">
        <v>1981</v>
      </c>
      <c r="R178" s="28">
        <v>2996</v>
      </c>
      <c r="S178" s="28">
        <v>4246</v>
      </c>
      <c r="T178" s="28">
        <v>5743</v>
      </c>
      <c r="U178" s="28">
        <v>7443</v>
      </c>
      <c r="V178" s="28">
        <v>9358</v>
      </c>
      <c r="W178" s="28">
        <v>11496</v>
      </c>
      <c r="X178" s="28">
        <v>13887</v>
      </c>
      <c r="Y178" s="28">
        <v>16520</v>
      </c>
      <c r="Z178" s="28">
        <v>19387</v>
      </c>
      <c r="AA178" s="28">
        <v>22496</v>
      </c>
      <c r="AB178" s="28">
        <v>25844</v>
      </c>
      <c r="AC178" s="28">
        <v>29400</v>
      </c>
      <c r="AD178" s="28">
        <v>33190</v>
      </c>
      <c r="AE178" s="28">
        <v>37143</v>
      </c>
      <c r="AF178" s="28">
        <v>41295</v>
      </c>
      <c r="AG178" s="28">
        <v>45643</v>
      </c>
    </row>
    <row r="179" spans="1:33" x14ac:dyDescent="0.25">
      <c r="A179" s="107" t="s">
        <v>218</v>
      </c>
      <c r="B179" s="55">
        <v>13</v>
      </c>
      <c r="C179" s="55">
        <v>20</v>
      </c>
      <c r="D179" s="55">
        <v>20</v>
      </c>
      <c r="E179" s="55">
        <v>20</v>
      </c>
      <c r="F179" s="55">
        <v>19</v>
      </c>
      <c r="G179" s="55">
        <v>15</v>
      </c>
      <c r="H179" s="55">
        <v>11</v>
      </c>
      <c r="I179" s="55">
        <v>8</v>
      </c>
      <c r="J179" s="55">
        <v>4</v>
      </c>
      <c r="K179" s="55">
        <v>0</v>
      </c>
      <c r="L179" s="55">
        <v>0</v>
      </c>
      <c r="M179" s="55">
        <v>70</v>
      </c>
      <c r="N179" s="55">
        <v>266</v>
      </c>
      <c r="O179" s="55">
        <v>576</v>
      </c>
      <c r="P179" s="55">
        <v>987</v>
      </c>
      <c r="Q179" s="33">
        <v>1470</v>
      </c>
      <c r="R179" s="33">
        <v>2002</v>
      </c>
      <c r="S179" s="33">
        <v>2550</v>
      </c>
      <c r="T179" s="33">
        <v>3089</v>
      </c>
      <c r="U179" s="33">
        <v>3582</v>
      </c>
      <c r="V179" s="33">
        <v>4029</v>
      </c>
      <c r="W179" s="33">
        <v>4433</v>
      </c>
      <c r="X179" s="33">
        <v>4803</v>
      </c>
      <c r="Y179" s="33">
        <v>5135</v>
      </c>
      <c r="Z179" s="33">
        <v>5438</v>
      </c>
      <c r="AA179" s="33">
        <v>5702</v>
      </c>
      <c r="AB179" s="33">
        <v>5948</v>
      </c>
      <c r="AC179" s="33">
        <v>6175</v>
      </c>
      <c r="AD179" s="33">
        <v>6390</v>
      </c>
      <c r="AE179" s="33">
        <v>6591</v>
      </c>
      <c r="AF179" s="33">
        <v>6774</v>
      </c>
      <c r="AG179" s="33">
        <v>6966</v>
      </c>
    </row>
    <row r="180" spans="1:33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</row>
    <row r="181" spans="1:33" x14ac:dyDescent="0.25">
      <c r="A181" s="18" t="s">
        <v>76</v>
      </c>
      <c r="B181" s="100">
        <v>34007</v>
      </c>
      <c r="C181" s="100">
        <v>34584</v>
      </c>
      <c r="D181" s="100">
        <v>35093</v>
      </c>
      <c r="E181" s="100">
        <v>35525</v>
      </c>
      <c r="F181" s="100">
        <v>35955</v>
      </c>
      <c r="G181" s="100">
        <v>36359</v>
      </c>
      <c r="H181" s="100">
        <v>36757</v>
      </c>
      <c r="I181" s="100">
        <v>37160</v>
      </c>
      <c r="J181" s="100">
        <v>37570</v>
      </c>
      <c r="K181" s="100">
        <v>37941</v>
      </c>
      <c r="L181" s="100">
        <v>38312</v>
      </c>
      <c r="M181" s="100">
        <v>38663</v>
      </c>
      <c r="N181" s="100">
        <v>38999</v>
      </c>
      <c r="O181" s="100">
        <v>39312</v>
      </c>
      <c r="P181" s="100">
        <v>39617</v>
      </c>
      <c r="Q181" s="100">
        <v>39913</v>
      </c>
      <c r="R181" s="100">
        <v>40205</v>
      </c>
      <c r="S181" s="100">
        <v>40491</v>
      </c>
      <c r="T181" s="100">
        <v>40776</v>
      </c>
      <c r="U181" s="100">
        <v>41060</v>
      </c>
      <c r="V181" s="100">
        <v>41353</v>
      </c>
      <c r="W181" s="100">
        <v>41651</v>
      </c>
      <c r="X181" s="100">
        <v>41956</v>
      </c>
      <c r="Y181" s="100">
        <v>42265</v>
      </c>
      <c r="Z181" s="100">
        <v>42578</v>
      </c>
      <c r="AA181" s="100">
        <v>42892</v>
      </c>
      <c r="AB181" s="100">
        <v>43211</v>
      </c>
      <c r="AC181" s="100">
        <v>43523</v>
      </c>
      <c r="AD181" s="100">
        <v>43842</v>
      </c>
      <c r="AE181" s="100">
        <v>44171</v>
      </c>
      <c r="AF181" s="100">
        <v>44522</v>
      </c>
      <c r="AG181" s="100">
        <v>44904</v>
      </c>
    </row>
    <row r="182" spans="1:33" x14ac:dyDescent="0.25">
      <c r="A182" s="101" t="s">
        <v>43</v>
      </c>
      <c r="B182" s="102">
        <v>27780</v>
      </c>
      <c r="C182" s="102">
        <v>28227</v>
      </c>
      <c r="D182" s="102">
        <v>28616</v>
      </c>
      <c r="E182" s="102">
        <v>28937</v>
      </c>
      <c r="F182" s="102">
        <v>29269</v>
      </c>
      <c r="G182" s="102">
        <v>29578</v>
      </c>
      <c r="H182" s="102">
        <v>29884</v>
      </c>
      <c r="I182" s="102">
        <v>30196</v>
      </c>
      <c r="J182" s="102">
        <v>30516</v>
      </c>
      <c r="K182" s="102">
        <v>30796</v>
      </c>
      <c r="L182" s="102">
        <v>31076</v>
      </c>
      <c r="M182" s="102">
        <v>31336</v>
      </c>
      <c r="N182" s="102">
        <v>31596</v>
      </c>
      <c r="O182" s="102">
        <v>31834</v>
      </c>
      <c r="P182" s="102">
        <v>32064</v>
      </c>
      <c r="Q182" s="102">
        <v>32286</v>
      </c>
      <c r="R182" s="102">
        <v>32502</v>
      </c>
      <c r="S182" s="102">
        <v>32714</v>
      </c>
      <c r="T182" s="102">
        <v>32922</v>
      </c>
      <c r="U182" s="102">
        <v>33128</v>
      </c>
      <c r="V182" s="102">
        <v>33343</v>
      </c>
      <c r="W182" s="102">
        <v>33560</v>
      </c>
      <c r="X182" s="102">
        <v>33781</v>
      </c>
      <c r="Y182" s="102">
        <v>34006</v>
      </c>
      <c r="Z182" s="102">
        <v>34232</v>
      </c>
      <c r="AA182" s="102">
        <v>34460</v>
      </c>
      <c r="AB182" s="102">
        <v>34691</v>
      </c>
      <c r="AC182" s="102">
        <v>34918</v>
      </c>
      <c r="AD182" s="102">
        <v>35150</v>
      </c>
      <c r="AE182" s="102">
        <v>35394</v>
      </c>
      <c r="AF182" s="102">
        <v>35659</v>
      </c>
      <c r="AG182" s="102">
        <v>35955</v>
      </c>
    </row>
    <row r="183" spans="1:33" x14ac:dyDescent="0.25">
      <c r="A183" s="108" t="s">
        <v>25</v>
      </c>
      <c r="B183" s="68">
        <v>13272</v>
      </c>
      <c r="C183" s="68">
        <v>13420</v>
      </c>
      <c r="D183" s="68">
        <v>13543</v>
      </c>
      <c r="E183" s="68">
        <v>13634</v>
      </c>
      <c r="F183" s="68">
        <v>13731</v>
      </c>
      <c r="G183" s="68">
        <v>13815</v>
      </c>
      <c r="H183" s="68">
        <v>13892</v>
      </c>
      <c r="I183" s="68">
        <v>13982</v>
      </c>
      <c r="J183" s="68">
        <v>14076</v>
      </c>
      <c r="K183" s="68">
        <v>14140</v>
      </c>
      <c r="L183" s="68">
        <v>14211</v>
      </c>
      <c r="M183" s="68">
        <v>14276</v>
      </c>
      <c r="N183" s="68">
        <v>14340</v>
      </c>
      <c r="O183" s="68">
        <v>14381</v>
      </c>
      <c r="P183" s="68">
        <v>14422</v>
      </c>
      <c r="Q183" s="68">
        <v>14457</v>
      </c>
      <c r="R183" s="68">
        <v>14484</v>
      </c>
      <c r="S183" s="68">
        <v>14510</v>
      </c>
      <c r="T183" s="68">
        <v>14532</v>
      </c>
      <c r="U183" s="68">
        <v>14550</v>
      </c>
      <c r="V183" s="68">
        <v>14574</v>
      </c>
      <c r="W183" s="68">
        <v>14597</v>
      </c>
      <c r="X183" s="68">
        <v>14618</v>
      </c>
      <c r="Y183" s="68">
        <v>14638</v>
      </c>
      <c r="Z183" s="68">
        <v>14654</v>
      </c>
      <c r="AA183" s="68">
        <v>14665</v>
      </c>
      <c r="AB183" s="68">
        <v>14673</v>
      </c>
      <c r="AC183" s="68">
        <v>14671</v>
      </c>
      <c r="AD183" s="68">
        <v>14668</v>
      </c>
      <c r="AE183" s="68">
        <v>14677</v>
      </c>
      <c r="AF183" s="68">
        <v>14701</v>
      </c>
      <c r="AG183" s="68">
        <v>14750</v>
      </c>
    </row>
    <row r="184" spans="1:33" x14ac:dyDescent="0.25">
      <c r="A184" s="27" t="s">
        <v>204</v>
      </c>
      <c r="B184" s="28">
        <v>4443</v>
      </c>
      <c r="C184" s="28">
        <v>4497</v>
      </c>
      <c r="D184" s="28">
        <v>4539</v>
      </c>
      <c r="E184" s="28">
        <v>4569</v>
      </c>
      <c r="F184" s="28">
        <v>4597</v>
      </c>
      <c r="G184" s="28">
        <v>4620</v>
      </c>
      <c r="H184" s="28">
        <v>4642</v>
      </c>
      <c r="I184" s="28">
        <v>4666</v>
      </c>
      <c r="J184" s="28">
        <v>4687</v>
      </c>
      <c r="K184" s="28">
        <v>4697</v>
      </c>
      <c r="L184" s="28">
        <v>4713</v>
      </c>
      <c r="M184" s="28">
        <v>4722</v>
      </c>
      <c r="N184" s="28">
        <v>4720</v>
      </c>
      <c r="O184" s="28">
        <v>4718</v>
      </c>
      <c r="P184" s="28">
        <v>4719</v>
      </c>
      <c r="Q184" s="28">
        <v>4715</v>
      </c>
      <c r="R184" s="28">
        <v>4704</v>
      </c>
      <c r="S184" s="28">
        <v>4697</v>
      </c>
      <c r="T184" s="28">
        <v>4676</v>
      </c>
      <c r="U184" s="28">
        <v>4650</v>
      </c>
      <c r="V184" s="28">
        <v>4619</v>
      </c>
      <c r="W184" s="28">
        <v>4584</v>
      </c>
      <c r="X184" s="28">
        <v>4549</v>
      </c>
      <c r="Y184" s="28">
        <v>4519</v>
      </c>
      <c r="Z184" s="28">
        <v>4484</v>
      </c>
      <c r="AA184" s="28">
        <v>4433</v>
      </c>
      <c r="AB184" s="28">
        <v>4397</v>
      </c>
      <c r="AC184" s="28">
        <v>4348</v>
      </c>
      <c r="AD184" s="28">
        <v>4278</v>
      </c>
      <c r="AE184" s="28">
        <v>4212</v>
      </c>
      <c r="AF184" s="28">
        <v>4137</v>
      </c>
      <c r="AG184" s="28">
        <v>4083</v>
      </c>
    </row>
    <row r="185" spans="1:33" x14ac:dyDescent="0.25">
      <c r="A185" s="27" t="s">
        <v>223</v>
      </c>
      <c r="B185" s="28">
        <v>8828</v>
      </c>
      <c r="C185" s="28">
        <v>8923</v>
      </c>
      <c r="D185" s="28">
        <v>9005</v>
      </c>
      <c r="E185" s="28">
        <v>9065</v>
      </c>
      <c r="F185" s="28">
        <v>9134</v>
      </c>
      <c r="G185" s="28">
        <v>9195</v>
      </c>
      <c r="H185" s="28">
        <v>9251</v>
      </c>
      <c r="I185" s="28">
        <v>9316</v>
      </c>
      <c r="J185" s="28">
        <v>9388</v>
      </c>
      <c r="K185" s="28">
        <v>9443</v>
      </c>
      <c r="L185" s="28">
        <v>9498</v>
      </c>
      <c r="M185" s="28">
        <v>9554</v>
      </c>
      <c r="N185" s="28">
        <v>9620</v>
      </c>
      <c r="O185" s="28">
        <v>9663</v>
      </c>
      <c r="P185" s="28">
        <v>9703</v>
      </c>
      <c r="Q185" s="28">
        <v>9742</v>
      </c>
      <c r="R185" s="28">
        <v>9780</v>
      </c>
      <c r="S185" s="28">
        <v>9814</v>
      </c>
      <c r="T185" s="28">
        <v>9856</v>
      </c>
      <c r="U185" s="28">
        <v>9900</v>
      </c>
      <c r="V185" s="28">
        <v>9955</v>
      </c>
      <c r="W185" s="28">
        <v>10013</v>
      </c>
      <c r="X185" s="28">
        <v>10069</v>
      </c>
      <c r="Y185" s="28">
        <v>10119</v>
      </c>
      <c r="Z185" s="28">
        <v>10170</v>
      </c>
      <c r="AA185" s="28">
        <v>10232</v>
      </c>
      <c r="AB185" s="28">
        <v>10276</v>
      </c>
      <c r="AC185" s="28">
        <v>10322</v>
      </c>
      <c r="AD185" s="28">
        <v>10390</v>
      </c>
      <c r="AE185" s="28">
        <v>10465</v>
      </c>
      <c r="AF185" s="28">
        <v>10564</v>
      </c>
      <c r="AG185" s="28">
        <v>10666</v>
      </c>
    </row>
    <row r="186" spans="1:33" x14ac:dyDescent="0.25">
      <c r="A186" s="108" t="s">
        <v>26</v>
      </c>
      <c r="B186" s="65">
        <v>787</v>
      </c>
      <c r="C186" s="65">
        <v>816</v>
      </c>
      <c r="D186" s="65">
        <v>842</v>
      </c>
      <c r="E186" s="65">
        <v>875</v>
      </c>
      <c r="F186" s="65">
        <v>904</v>
      </c>
      <c r="G186" s="65">
        <v>925</v>
      </c>
      <c r="H186" s="65">
        <v>956</v>
      </c>
      <c r="I186" s="65">
        <v>991</v>
      </c>
      <c r="J186" s="68">
        <v>1033</v>
      </c>
      <c r="K186" s="68">
        <v>1069</v>
      </c>
      <c r="L186" s="68">
        <v>1103</v>
      </c>
      <c r="M186" s="68">
        <v>1131</v>
      </c>
      <c r="N186" s="68">
        <v>1161</v>
      </c>
      <c r="O186" s="68">
        <v>1193</v>
      </c>
      <c r="P186" s="68">
        <v>1218</v>
      </c>
      <c r="Q186" s="68">
        <v>1239</v>
      </c>
      <c r="R186" s="68">
        <v>1260</v>
      </c>
      <c r="S186" s="68">
        <v>1278</v>
      </c>
      <c r="T186" s="68">
        <v>1294</v>
      </c>
      <c r="U186" s="68">
        <v>1308</v>
      </c>
      <c r="V186" s="68">
        <v>1322</v>
      </c>
      <c r="W186" s="68">
        <v>1335</v>
      </c>
      <c r="X186" s="68">
        <v>1347</v>
      </c>
      <c r="Y186" s="68">
        <v>1358</v>
      </c>
      <c r="Z186" s="68">
        <v>1370</v>
      </c>
      <c r="AA186" s="68">
        <v>1381</v>
      </c>
      <c r="AB186" s="68">
        <v>1390</v>
      </c>
      <c r="AC186" s="68">
        <v>1400</v>
      </c>
      <c r="AD186" s="68">
        <v>1409</v>
      </c>
      <c r="AE186" s="68">
        <v>1415</v>
      </c>
      <c r="AF186" s="68">
        <v>1421</v>
      </c>
      <c r="AG186" s="68">
        <v>1430</v>
      </c>
    </row>
    <row r="187" spans="1:33" x14ac:dyDescent="0.25">
      <c r="A187" s="108" t="s">
        <v>27</v>
      </c>
      <c r="B187" s="68">
        <v>13721</v>
      </c>
      <c r="C187" s="68">
        <v>13991</v>
      </c>
      <c r="D187" s="68">
        <v>14231</v>
      </c>
      <c r="E187" s="68">
        <v>14428</v>
      </c>
      <c r="F187" s="68">
        <v>14633</v>
      </c>
      <c r="G187" s="68">
        <v>14837</v>
      </c>
      <c r="H187" s="68">
        <v>15035</v>
      </c>
      <c r="I187" s="68">
        <v>15222</v>
      </c>
      <c r="J187" s="68">
        <v>15408</v>
      </c>
      <c r="K187" s="68">
        <v>15587</v>
      </c>
      <c r="L187" s="68">
        <v>15762</v>
      </c>
      <c r="M187" s="68">
        <v>15929</v>
      </c>
      <c r="N187" s="68">
        <v>16095</v>
      </c>
      <c r="O187" s="68">
        <v>16260</v>
      </c>
      <c r="P187" s="68">
        <v>16425</v>
      </c>
      <c r="Q187" s="68">
        <v>16591</v>
      </c>
      <c r="R187" s="68">
        <v>16757</v>
      </c>
      <c r="S187" s="68">
        <v>16926</v>
      </c>
      <c r="T187" s="68">
        <v>17097</v>
      </c>
      <c r="U187" s="68">
        <v>17270</v>
      </c>
      <c r="V187" s="68">
        <v>17447</v>
      </c>
      <c r="W187" s="68">
        <v>17629</v>
      </c>
      <c r="X187" s="68">
        <v>17816</v>
      </c>
      <c r="Y187" s="68">
        <v>18010</v>
      </c>
      <c r="Z187" s="68">
        <v>18209</v>
      </c>
      <c r="AA187" s="68">
        <v>18414</v>
      </c>
      <c r="AB187" s="68">
        <v>18628</v>
      </c>
      <c r="AC187" s="68">
        <v>18848</v>
      </c>
      <c r="AD187" s="68">
        <v>19073</v>
      </c>
      <c r="AE187" s="68">
        <v>19303</v>
      </c>
      <c r="AF187" s="68">
        <v>19537</v>
      </c>
      <c r="AG187" s="68">
        <v>19775</v>
      </c>
    </row>
    <row r="188" spans="1:33" x14ac:dyDescent="0.25">
      <c r="A188" s="101" t="s">
        <v>44</v>
      </c>
      <c r="B188" s="102">
        <v>6227</v>
      </c>
      <c r="C188" s="102">
        <v>6357</v>
      </c>
      <c r="D188" s="102">
        <v>6477</v>
      </c>
      <c r="E188" s="102">
        <v>6588</v>
      </c>
      <c r="F188" s="102">
        <v>6686</v>
      </c>
      <c r="G188" s="102">
        <v>6781</v>
      </c>
      <c r="H188" s="102">
        <v>6873</v>
      </c>
      <c r="I188" s="102">
        <v>6964</v>
      </c>
      <c r="J188" s="102">
        <v>7054</v>
      </c>
      <c r="K188" s="102">
        <v>7145</v>
      </c>
      <c r="L188" s="102">
        <v>7236</v>
      </c>
      <c r="M188" s="102">
        <v>7326</v>
      </c>
      <c r="N188" s="102">
        <v>7403</v>
      </c>
      <c r="O188" s="102">
        <v>7477</v>
      </c>
      <c r="P188" s="102">
        <v>7552</v>
      </c>
      <c r="Q188" s="102">
        <v>7627</v>
      </c>
      <c r="R188" s="102">
        <v>7703</v>
      </c>
      <c r="S188" s="102">
        <v>7778</v>
      </c>
      <c r="T188" s="102">
        <v>7854</v>
      </c>
      <c r="U188" s="102">
        <v>7931</v>
      </c>
      <c r="V188" s="102">
        <v>8010</v>
      </c>
      <c r="W188" s="102">
        <v>8091</v>
      </c>
      <c r="X188" s="102">
        <v>8175</v>
      </c>
      <c r="Y188" s="102">
        <v>8259</v>
      </c>
      <c r="Z188" s="102">
        <v>8345</v>
      </c>
      <c r="AA188" s="102">
        <v>8432</v>
      </c>
      <c r="AB188" s="102">
        <v>8520</v>
      </c>
      <c r="AC188" s="102">
        <v>8605</v>
      </c>
      <c r="AD188" s="102">
        <v>8691</v>
      </c>
      <c r="AE188" s="102">
        <v>8777</v>
      </c>
      <c r="AF188" s="102">
        <v>8863</v>
      </c>
      <c r="AG188" s="102">
        <v>8949</v>
      </c>
    </row>
    <row r="189" spans="1:33" x14ac:dyDescent="0.25">
      <c r="A189" s="60" t="s">
        <v>204</v>
      </c>
      <c r="B189" s="28">
        <v>1661</v>
      </c>
      <c r="C189" s="28">
        <v>1674</v>
      </c>
      <c r="D189" s="28">
        <v>1694</v>
      </c>
      <c r="E189" s="28">
        <v>1716</v>
      </c>
      <c r="F189" s="28">
        <v>1742</v>
      </c>
      <c r="G189" s="28">
        <v>1767</v>
      </c>
      <c r="H189" s="28">
        <v>1790</v>
      </c>
      <c r="I189" s="28">
        <v>1815</v>
      </c>
      <c r="J189" s="28">
        <v>1837</v>
      </c>
      <c r="K189" s="28">
        <v>1863</v>
      </c>
      <c r="L189" s="28">
        <v>1888</v>
      </c>
      <c r="M189" s="28">
        <v>1916</v>
      </c>
      <c r="N189" s="28">
        <v>1932</v>
      </c>
      <c r="O189" s="28">
        <v>1948</v>
      </c>
      <c r="P189" s="28">
        <v>1970</v>
      </c>
      <c r="Q189" s="28">
        <v>1984</v>
      </c>
      <c r="R189" s="28">
        <v>2002</v>
      </c>
      <c r="S189" s="28">
        <v>2021</v>
      </c>
      <c r="T189" s="28">
        <v>2034</v>
      </c>
      <c r="U189" s="28">
        <v>2046</v>
      </c>
      <c r="V189" s="28">
        <v>2058</v>
      </c>
      <c r="W189" s="28">
        <v>2069</v>
      </c>
      <c r="X189" s="28">
        <v>2080</v>
      </c>
      <c r="Y189" s="28">
        <v>2092</v>
      </c>
      <c r="Z189" s="28">
        <v>2099</v>
      </c>
      <c r="AA189" s="28">
        <v>2113</v>
      </c>
      <c r="AB189" s="28">
        <v>2117</v>
      </c>
      <c r="AC189" s="28">
        <v>2124</v>
      </c>
      <c r="AD189" s="28">
        <v>2110</v>
      </c>
      <c r="AE189" s="28">
        <v>2089</v>
      </c>
      <c r="AF189" s="28">
        <v>2071</v>
      </c>
      <c r="AG189" s="28">
        <v>2051</v>
      </c>
    </row>
    <row r="190" spans="1:33" x14ac:dyDescent="0.25">
      <c r="A190" s="61" t="s">
        <v>223</v>
      </c>
      <c r="B190" s="33">
        <v>4566</v>
      </c>
      <c r="C190" s="33">
        <v>4683</v>
      </c>
      <c r="D190" s="33">
        <v>4782</v>
      </c>
      <c r="E190" s="33">
        <v>4872</v>
      </c>
      <c r="F190" s="33">
        <v>4945</v>
      </c>
      <c r="G190" s="33">
        <v>5014</v>
      </c>
      <c r="H190" s="33">
        <v>5083</v>
      </c>
      <c r="I190" s="33">
        <v>5149</v>
      </c>
      <c r="J190" s="33">
        <v>5218</v>
      </c>
      <c r="K190" s="33">
        <v>5282</v>
      </c>
      <c r="L190" s="33">
        <v>5348</v>
      </c>
      <c r="M190" s="33">
        <v>5410</v>
      </c>
      <c r="N190" s="33">
        <v>5472</v>
      </c>
      <c r="O190" s="33">
        <v>5529</v>
      </c>
      <c r="P190" s="33">
        <v>5582</v>
      </c>
      <c r="Q190" s="33">
        <v>5643</v>
      </c>
      <c r="R190" s="33">
        <v>5701</v>
      </c>
      <c r="S190" s="33">
        <v>5756</v>
      </c>
      <c r="T190" s="33">
        <v>5820</v>
      </c>
      <c r="U190" s="33">
        <v>5886</v>
      </c>
      <c r="V190" s="33">
        <v>5952</v>
      </c>
      <c r="W190" s="33">
        <v>6021</v>
      </c>
      <c r="X190" s="33">
        <v>6095</v>
      </c>
      <c r="Y190" s="33">
        <v>6167</v>
      </c>
      <c r="Z190" s="33">
        <v>6246</v>
      </c>
      <c r="AA190" s="33">
        <v>6319</v>
      </c>
      <c r="AB190" s="33">
        <v>6403</v>
      </c>
      <c r="AC190" s="33">
        <v>6481</v>
      </c>
      <c r="AD190" s="33">
        <v>6581</v>
      </c>
      <c r="AE190" s="33">
        <v>6688</v>
      </c>
      <c r="AF190" s="33">
        <v>6792</v>
      </c>
      <c r="AG190" s="33">
        <v>6898</v>
      </c>
    </row>
    <row r="191" spans="1:33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</row>
    <row r="192" spans="1:33" x14ac:dyDescent="0.25">
      <c r="A192" s="18" t="s">
        <v>77</v>
      </c>
      <c r="B192" s="100">
        <v>24021987</v>
      </c>
      <c r="C192" s="100">
        <v>24673813</v>
      </c>
      <c r="D192" s="100">
        <v>25326431</v>
      </c>
      <c r="E192" s="100">
        <v>25944900</v>
      </c>
      <c r="F192" s="100">
        <v>26507205</v>
      </c>
      <c r="G192" s="100">
        <v>27026392</v>
      </c>
      <c r="H192" s="100">
        <v>27582337</v>
      </c>
      <c r="I192" s="100">
        <v>28140766</v>
      </c>
      <c r="J192" s="100">
        <v>28717433</v>
      </c>
      <c r="K192" s="100">
        <v>29338275</v>
      </c>
      <c r="L192" s="100">
        <v>29933382</v>
      </c>
      <c r="M192" s="100">
        <v>30525837</v>
      </c>
      <c r="N192" s="100">
        <v>31130727</v>
      </c>
      <c r="O192" s="100">
        <v>31662859</v>
      </c>
      <c r="P192" s="100">
        <v>32182936</v>
      </c>
      <c r="Q192" s="100">
        <v>32653218</v>
      </c>
      <c r="R192" s="100">
        <v>33112890</v>
      </c>
      <c r="S192" s="100">
        <v>33603323</v>
      </c>
      <c r="T192" s="100">
        <v>34075227</v>
      </c>
      <c r="U192" s="100">
        <v>34709906</v>
      </c>
      <c r="V192" s="100">
        <v>35196036</v>
      </c>
      <c r="W192" s="100">
        <v>35694403</v>
      </c>
      <c r="X192" s="100">
        <v>36251389</v>
      </c>
      <c r="Y192" s="100">
        <v>36823355</v>
      </c>
      <c r="Z192" s="100">
        <v>37393681</v>
      </c>
      <c r="AA192" s="100">
        <v>37959285</v>
      </c>
      <c r="AB192" s="100">
        <v>38606206</v>
      </c>
      <c r="AC192" s="100">
        <v>39232816</v>
      </c>
      <c r="AD192" s="100">
        <v>39785355</v>
      </c>
      <c r="AE192" s="100">
        <v>40419541</v>
      </c>
      <c r="AF192" s="100">
        <v>41022048</v>
      </c>
      <c r="AG192" s="100">
        <v>41605404</v>
      </c>
    </row>
    <row r="193" spans="1:33" x14ac:dyDescent="0.25">
      <c r="A193" s="101" t="s">
        <v>43</v>
      </c>
      <c r="B193" s="102">
        <v>23004082</v>
      </c>
      <c r="C193" s="102">
        <v>23604769</v>
      </c>
      <c r="D193" s="102">
        <v>24205986</v>
      </c>
      <c r="E193" s="102">
        <v>24775853</v>
      </c>
      <c r="F193" s="102">
        <v>25290346</v>
      </c>
      <c r="G193" s="102">
        <v>25768418</v>
      </c>
      <c r="H193" s="102">
        <v>26280155</v>
      </c>
      <c r="I193" s="102">
        <v>26790308</v>
      </c>
      <c r="J193" s="102">
        <v>27314596</v>
      </c>
      <c r="K193" s="102">
        <v>27880336</v>
      </c>
      <c r="L193" s="102">
        <v>28420654</v>
      </c>
      <c r="M193" s="102">
        <v>28957302</v>
      </c>
      <c r="N193" s="102">
        <v>29504383</v>
      </c>
      <c r="O193" s="102">
        <v>29983323</v>
      </c>
      <c r="P193" s="102">
        <v>30450803</v>
      </c>
      <c r="Q193" s="102">
        <v>30868481</v>
      </c>
      <c r="R193" s="102">
        <v>31278798</v>
      </c>
      <c r="S193" s="102">
        <v>31714977</v>
      </c>
      <c r="T193" s="102">
        <v>32131736</v>
      </c>
      <c r="U193" s="102">
        <v>32692730</v>
      </c>
      <c r="V193" s="102">
        <v>33113101</v>
      </c>
      <c r="W193" s="102">
        <v>33544777</v>
      </c>
      <c r="X193" s="102">
        <v>34031217</v>
      </c>
      <c r="Y193" s="102">
        <v>34531253</v>
      </c>
      <c r="Z193" s="102">
        <v>35032380</v>
      </c>
      <c r="AA193" s="102">
        <v>35529733</v>
      </c>
      <c r="AB193" s="102">
        <v>36099599</v>
      </c>
      <c r="AC193" s="102">
        <v>36649895</v>
      </c>
      <c r="AD193" s="102">
        <v>37135284</v>
      </c>
      <c r="AE193" s="102">
        <v>37694100</v>
      </c>
      <c r="AF193" s="102">
        <v>38229202</v>
      </c>
      <c r="AG193" s="102">
        <v>38747747</v>
      </c>
    </row>
    <row r="194" spans="1:33" x14ac:dyDescent="0.25">
      <c r="A194" s="108" t="s">
        <v>29</v>
      </c>
      <c r="B194" s="68">
        <v>2136153</v>
      </c>
      <c r="C194" s="68">
        <v>2167005</v>
      </c>
      <c r="D194" s="68">
        <v>2196766</v>
      </c>
      <c r="E194" s="68">
        <v>2223003</v>
      </c>
      <c r="F194" s="68">
        <v>2242483</v>
      </c>
      <c r="G194" s="68">
        <v>2268808</v>
      </c>
      <c r="H194" s="68">
        <v>2299450</v>
      </c>
      <c r="I194" s="68">
        <v>2324859</v>
      </c>
      <c r="J194" s="68">
        <v>2346559</v>
      </c>
      <c r="K194" s="68">
        <v>2376294</v>
      </c>
      <c r="L194" s="68">
        <v>2407485</v>
      </c>
      <c r="M194" s="68">
        <v>2439992</v>
      </c>
      <c r="N194" s="68">
        <v>2471782</v>
      </c>
      <c r="O194" s="68">
        <v>2500944</v>
      </c>
      <c r="P194" s="68">
        <v>2534388</v>
      </c>
      <c r="Q194" s="68">
        <v>2564901</v>
      </c>
      <c r="R194" s="68">
        <v>2596130</v>
      </c>
      <c r="S194" s="68">
        <v>2630400</v>
      </c>
      <c r="T194" s="68">
        <v>2663449</v>
      </c>
      <c r="U194" s="68">
        <v>2712839</v>
      </c>
      <c r="V194" s="68">
        <v>2747620</v>
      </c>
      <c r="W194" s="68">
        <v>2786590</v>
      </c>
      <c r="X194" s="68">
        <v>2828500</v>
      </c>
      <c r="Y194" s="68">
        <v>2869986</v>
      </c>
      <c r="Z194" s="68">
        <v>2914712</v>
      </c>
      <c r="AA194" s="68">
        <v>2959198</v>
      </c>
      <c r="AB194" s="68">
        <v>3009598</v>
      </c>
      <c r="AC194" s="68">
        <v>3059344</v>
      </c>
      <c r="AD194" s="68">
        <v>3105933</v>
      </c>
      <c r="AE194" s="68">
        <v>3159694</v>
      </c>
      <c r="AF194" s="68">
        <v>3211013</v>
      </c>
      <c r="AG194" s="68">
        <v>3261850</v>
      </c>
    </row>
    <row r="195" spans="1:33" x14ac:dyDescent="0.25">
      <c r="A195" s="27" t="s">
        <v>224</v>
      </c>
      <c r="B195" s="28">
        <v>2136153</v>
      </c>
      <c r="C195" s="28">
        <v>2167004</v>
      </c>
      <c r="D195" s="28">
        <v>2196765</v>
      </c>
      <c r="E195" s="28">
        <v>2223001</v>
      </c>
      <c r="F195" s="28">
        <v>2242479</v>
      </c>
      <c r="G195" s="28">
        <v>2268803</v>
      </c>
      <c r="H195" s="28">
        <v>2299440</v>
      </c>
      <c r="I195" s="28">
        <v>2324844</v>
      </c>
      <c r="J195" s="28">
        <v>2346536</v>
      </c>
      <c r="K195" s="28">
        <v>2376257</v>
      </c>
      <c r="L195" s="28">
        <v>2407425</v>
      </c>
      <c r="M195" s="28">
        <v>2439894</v>
      </c>
      <c r="N195" s="28">
        <v>2471627</v>
      </c>
      <c r="O195" s="28">
        <v>2500683</v>
      </c>
      <c r="P195" s="28">
        <v>2533931</v>
      </c>
      <c r="Q195" s="28">
        <v>2564137</v>
      </c>
      <c r="R195" s="28">
        <v>2594842</v>
      </c>
      <c r="S195" s="28">
        <v>2628278</v>
      </c>
      <c r="T195" s="28">
        <v>2659975</v>
      </c>
      <c r="U195" s="28">
        <v>2706579</v>
      </c>
      <c r="V195" s="28">
        <v>2738148</v>
      </c>
      <c r="W195" s="28">
        <v>2772108</v>
      </c>
      <c r="X195" s="28">
        <v>2807323</v>
      </c>
      <c r="Y195" s="28">
        <v>2839482</v>
      </c>
      <c r="Z195" s="28">
        <v>2870579</v>
      </c>
      <c r="AA195" s="28">
        <v>2896738</v>
      </c>
      <c r="AB195" s="28">
        <v>2921557</v>
      </c>
      <c r="AC195" s="28">
        <v>2939625</v>
      </c>
      <c r="AD195" s="28">
        <v>2946406</v>
      </c>
      <c r="AE195" s="28">
        <v>2949783</v>
      </c>
      <c r="AF195" s="28">
        <v>2942661</v>
      </c>
      <c r="AG195" s="28">
        <v>2928575</v>
      </c>
    </row>
    <row r="196" spans="1:33" x14ac:dyDescent="0.25">
      <c r="A196" s="27" t="s">
        <v>225</v>
      </c>
      <c r="B196" s="31">
        <v>0</v>
      </c>
      <c r="C196" s="31">
        <v>1</v>
      </c>
      <c r="D196" s="31">
        <v>1</v>
      </c>
      <c r="E196" s="31">
        <v>2</v>
      </c>
      <c r="F196" s="31">
        <v>4</v>
      </c>
      <c r="G196" s="31">
        <v>6</v>
      </c>
      <c r="H196" s="31">
        <v>10</v>
      </c>
      <c r="I196" s="31">
        <v>15</v>
      </c>
      <c r="J196" s="31">
        <v>23</v>
      </c>
      <c r="K196" s="31">
        <v>37</v>
      </c>
      <c r="L196" s="31">
        <v>60</v>
      </c>
      <c r="M196" s="31">
        <v>98</v>
      </c>
      <c r="N196" s="31">
        <v>156</v>
      </c>
      <c r="O196" s="31">
        <v>261</v>
      </c>
      <c r="P196" s="31">
        <v>457</v>
      </c>
      <c r="Q196" s="31">
        <v>764</v>
      </c>
      <c r="R196" s="28">
        <v>1288</v>
      </c>
      <c r="S196" s="28">
        <v>2123</v>
      </c>
      <c r="T196" s="28">
        <v>3474</v>
      </c>
      <c r="U196" s="28">
        <v>6260</v>
      </c>
      <c r="V196" s="28">
        <v>9473</v>
      </c>
      <c r="W196" s="28">
        <v>14482</v>
      </c>
      <c r="X196" s="28">
        <v>21177</v>
      </c>
      <c r="Y196" s="28">
        <v>30504</v>
      </c>
      <c r="Z196" s="28">
        <v>44133</v>
      </c>
      <c r="AA196" s="28">
        <v>62460</v>
      </c>
      <c r="AB196" s="28">
        <v>88041</v>
      </c>
      <c r="AC196" s="28">
        <v>119718</v>
      </c>
      <c r="AD196" s="28">
        <v>159528</v>
      </c>
      <c r="AE196" s="28">
        <v>209910</v>
      </c>
      <c r="AF196" s="28">
        <v>268352</v>
      </c>
      <c r="AG196" s="28">
        <v>333275</v>
      </c>
    </row>
    <row r="197" spans="1:33" x14ac:dyDescent="0.25">
      <c r="A197" s="27" t="s">
        <v>226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</row>
    <row r="198" spans="1:33" x14ac:dyDescent="0.25">
      <c r="A198" s="27" t="s">
        <v>227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</row>
    <row r="199" spans="1:33" x14ac:dyDescent="0.25">
      <c r="A199" s="108" t="s">
        <v>30</v>
      </c>
      <c r="B199" s="68">
        <v>15691582</v>
      </c>
      <c r="C199" s="68">
        <v>16077370</v>
      </c>
      <c r="D199" s="68">
        <v>16472235</v>
      </c>
      <c r="E199" s="68">
        <v>16845416</v>
      </c>
      <c r="F199" s="68">
        <v>17179584</v>
      </c>
      <c r="G199" s="68">
        <v>17518228</v>
      </c>
      <c r="H199" s="68">
        <v>17885283</v>
      </c>
      <c r="I199" s="68">
        <v>18247963</v>
      </c>
      <c r="J199" s="68">
        <v>18620614</v>
      </c>
      <c r="K199" s="68">
        <v>19020068</v>
      </c>
      <c r="L199" s="68">
        <v>19398480</v>
      </c>
      <c r="M199" s="68">
        <v>19772320</v>
      </c>
      <c r="N199" s="68">
        <v>20152783</v>
      </c>
      <c r="O199" s="68">
        <v>20483664</v>
      </c>
      <c r="P199" s="68">
        <v>20801973</v>
      </c>
      <c r="Q199" s="68">
        <v>21081913</v>
      </c>
      <c r="R199" s="68">
        <v>21354108</v>
      </c>
      <c r="S199" s="68">
        <v>21644883</v>
      </c>
      <c r="T199" s="68">
        <v>21921599</v>
      </c>
      <c r="U199" s="68">
        <v>22294144</v>
      </c>
      <c r="V199" s="68">
        <v>22573442</v>
      </c>
      <c r="W199" s="68">
        <v>22854469</v>
      </c>
      <c r="X199" s="68">
        <v>23177026</v>
      </c>
      <c r="Y199" s="68">
        <v>23506153</v>
      </c>
      <c r="Z199" s="68">
        <v>23841168</v>
      </c>
      <c r="AA199" s="68">
        <v>24177686</v>
      </c>
      <c r="AB199" s="68">
        <v>24556392</v>
      </c>
      <c r="AC199" s="68">
        <v>24918013</v>
      </c>
      <c r="AD199" s="68">
        <v>25241250</v>
      </c>
      <c r="AE199" s="68">
        <v>25606164</v>
      </c>
      <c r="AF199" s="68">
        <v>25953882</v>
      </c>
      <c r="AG199" s="68">
        <v>26285443</v>
      </c>
    </row>
    <row r="200" spans="1:33" x14ac:dyDescent="0.25">
      <c r="A200" s="27" t="s">
        <v>224</v>
      </c>
      <c r="B200" s="28">
        <v>15691582</v>
      </c>
      <c r="C200" s="28">
        <v>16077370</v>
      </c>
      <c r="D200" s="28">
        <v>16472235</v>
      </c>
      <c r="E200" s="28">
        <v>16845416</v>
      </c>
      <c r="F200" s="28">
        <v>17179584</v>
      </c>
      <c r="G200" s="28">
        <v>17518228</v>
      </c>
      <c r="H200" s="28">
        <v>17885283</v>
      </c>
      <c r="I200" s="28">
        <v>18247963</v>
      </c>
      <c r="J200" s="28">
        <v>18620614</v>
      </c>
      <c r="K200" s="28">
        <v>19020068</v>
      </c>
      <c r="L200" s="28">
        <v>19398480</v>
      </c>
      <c r="M200" s="28">
        <v>19772320</v>
      </c>
      <c r="N200" s="28">
        <v>20152783</v>
      </c>
      <c r="O200" s="28">
        <v>20483664</v>
      </c>
      <c r="P200" s="28">
        <v>20801973</v>
      </c>
      <c r="Q200" s="28">
        <v>21081913</v>
      </c>
      <c r="R200" s="28">
        <v>21354108</v>
      </c>
      <c r="S200" s="28">
        <v>21644883</v>
      </c>
      <c r="T200" s="28">
        <v>21921599</v>
      </c>
      <c r="U200" s="28">
        <v>22294142</v>
      </c>
      <c r="V200" s="28">
        <v>22573433</v>
      </c>
      <c r="W200" s="28">
        <v>22854432</v>
      </c>
      <c r="X200" s="28">
        <v>23176888</v>
      </c>
      <c r="Y200" s="28">
        <v>23505676</v>
      </c>
      <c r="Z200" s="28">
        <v>23839674</v>
      </c>
      <c r="AA200" s="28">
        <v>24173437</v>
      </c>
      <c r="AB200" s="28">
        <v>24545221</v>
      </c>
      <c r="AC200" s="28">
        <v>24891837</v>
      </c>
      <c r="AD200" s="28">
        <v>25184240</v>
      </c>
      <c r="AE200" s="28">
        <v>25493153</v>
      </c>
      <c r="AF200" s="28">
        <v>25742777</v>
      </c>
      <c r="AG200" s="28">
        <v>25924766</v>
      </c>
    </row>
    <row r="201" spans="1:33" x14ac:dyDescent="0.25">
      <c r="A201" s="27" t="s">
        <v>225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2</v>
      </c>
      <c r="V201" s="31">
        <v>9</v>
      </c>
      <c r="W201" s="31">
        <v>37</v>
      </c>
      <c r="X201" s="31">
        <v>138</v>
      </c>
      <c r="Y201" s="31">
        <v>477</v>
      </c>
      <c r="Z201" s="28">
        <v>1494</v>
      </c>
      <c r="AA201" s="28">
        <v>4249</v>
      </c>
      <c r="AB201" s="28">
        <v>11171</v>
      </c>
      <c r="AC201" s="28">
        <v>26176</v>
      </c>
      <c r="AD201" s="28">
        <v>57010</v>
      </c>
      <c r="AE201" s="28">
        <v>113011</v>
      </c>
      <c r="AF201" s="28">
        <v>211105</v>
      </c>
      <c r="AG201" s="28">
        <v>360677</v>
      </c>
    </row>
    <row r="202" spans="1:33" x14ac:dyDescent="0.25">
      <c r="A202" s="27" t="s">
        <v>226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</row>
    <row r="203" spans="1:33" x14ac:dyDescent="0.25">
      <c r="A203" s="27" t="s">
        <v>227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</row>
    <row r="204" spans="1:33" x14ac:dyDescent="0.25">
      <c r="A204" s="108" t="s">
        <v>31</v>
      </c>
      <c r="B204" s="68">
        <v>5176346</v>
      </c>
      <c r="C204" s="68">
        <v>5360394</v>
      </c>
      <c r="D204" s="68">
        <v>5536985</v>
      </c>
      <c r="E204" s="68">
        <v>5707434</v>
      </c>
      <c r="F204" s="68">
        <v>5868279</v>
      </c>
      <c r="G204" s="68">
        <v>5981382</v>
      </c>
      <c r="H204" s="68">
        <v>6095422</v>
      </c>
      <c r="I204" s="68">
        <v>6217485</v>
      </c>
      <c r="J204" s="68">
        <v>6347424</v>
      </c>
      <c r="K204" s="68">
        <v>6483974</v>
      </c>
      <c r="L204" s="68">
        <v>6614689</v>
      </c>
      <c r="M204" s="68">
        <v>6744990</v>
      </c>
      <c r="N204" s="68">
        <v>6879818</v>
      </c>
      <c r="O204" s="68">
        <v>6998715</v>
      </c>
      <c r="P204" s="68">
        <v>7114442</v>
      </c>
      <c r="Q204" s="68">
        <v>7221667</v>
      </c>
      <c r="R204" s="68">
        <v>7328559</v>
      </c>
      <c r="S204" s="68">
        <v>7439694</v>
      </c>
      <c r="T204" s="68">
        <v>7546688</v>
      </c>
      <c r="U204" s="68">
        <v>7685747</v>
      </c>
      <c r="V204" s="68">
        <v>7792039</v>
      </c>
      <c r="W204" s="68">
        <v>7903719</v>
      </c>
      <c r="X204" s="68">
        <v>8025690</v>
      </c>
      <c r="Y204" s="68">
        <v>8155114</v>
      </c>
      <c r="Z204" s="68">
        <v>8276500</v>
      </c>
      <c r="AA204" s="68">
        <v>8392849</v>
      </c>
      <c r="AB204" s="68">
        <v>8533610</v>
      </c>
      <c r="AC204" s="68">
        <v>8672539</v>
      </c>
      <c r="AD204" s="68">
        <v>8788101</v>
      </c>
      <c r="AE204" s="68">
        <v>8928243</v>
      </c>
      <c r="AF204" s="68">
        <v>9064307</v>
      </c>
      <c r="AG204" s="68">
        <v>9200454</v>
      </c>
    </row>
    <row r="205" spans="1:33" x14ac:dyDescent="0.25">
      <c r="A205" s="27" t="s">
        <v>224</v>
      </c>
      <c r="B205" s="28">
        <v>5176346</v>
      </c>
      <c r="C205" s="28">
        <v>5360394</v>
      </c>
      <c r="D205" s="28">
        <v>5536985</v>
      </c>
      <c r="E205" s="28">
        <v>5707434</v>
      </c>
      <c r="F205" s="28">
        <v>5868279</v>
      </c>
      <c r="G205" s="28">
        <v>5981382</v>
      </c>
      <c r="H205" s="28">
        <v>6095422</v>
      </c>
      <c r="I205" s="28">
        <v>6217485</v>
      </c>
      <c r="J205" s="28">
        <v>6347424</v>
      </c>
      <c r="K205" s="28">
        <v>6483974</v>
      </c>
      <c r="L205" s="28">
        <v>6614689</v>
      </c>
      <c r="M205" s="28">
        <v>6744990</v>
      </c>
      <c r="N205" s="28">
        <v>6879818</v>
      </c>
      <c r="O205" s="28">
        <v>6998715</v>
      </c>
      <c r="P205" s="28">
        <v>7114442</v>
      </c>
      <c r="Q205" s="28">
        <v>7221667</v>
      </c>
      <c r="R205" s="28">
        <v>7328559</v>
      </c>
      <c r="S205" s="28">
        <v>7439694</v>
      </c>
      <c r="T205" s="28">
        <v>7546688</v>
      </c>
      <c r="U205" s="28">
        <v>7685747</v>
      </c>
      <c r="V205" s="28">
        <v>7792039</v>
      </c>
      <c r="W205" s="28">
        <v>7903719</v>
      </c>
      <c r="X205" s="28">
        <v>8025690</v>
      </c>
      <c r="Y205" s="28">
        <v>8155114</v>
      </c>
      <c r="Z205" s="28">
        <v>8276499</v>
      </c>
      <c r="AA205" s="28">
        <v>8392846</v>
      </c>
      <c r="AB205" s="28">
        <v>8533585</v>
      </c>
      <c r="AC205" s="28">
        <v>8672399</v>
      </c>
      <c r="AD205" s="28">
        <v>8787479</v>
      </c>
      <c r="AE205" s="28">
        <v>8925988</v>
      </c>
      <c r="AF205" s="28">
        <v>9057404</v>
      </c>
      <c r="AG205" s="28">
        <v>9182980</v>
      </c>
    </row>
    <row r="206" spans="1:33" x14ac:dyDescent="0.25">
      <c r="A206" s="27" t="s">
        <v>225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3</v>
      </c>
      <c r="AB206" s="31">
        <v>24</v>
      </c>
      <c r="AC206" s="31">
        <v>140</v>
      </c>
      <c r="AD206" s="31">
        <v>622</v>
      </c>
      <c r="AE206" s="28">
        <v>2255</v>
      </c>
      <c r="AF206" s="28">
        <v>6903</v>
      </c>
      <c r="AG206" s="28">
        <v>17474</v>
      </c>
    </row>
    <row r="207" spans="1:33" x14ac:dyDescent="0.25">
      <c r="A207" s="27" t="s">
        <v>226</v>
      </c>
      <c r="B207" s="31">
        <v>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0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</row>
    <row r="208" spans="1:33" x14ac:dyDescent="0.25">
      <c r="A208" s="27" t="s">
        <v>227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0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</row>
    <row r="209" spans="1:33" x14ac:dyDescent="0.25">
      <c r="A209" s="101" t="s">
        <v>44</v>
      </c>
      <c r="B209" s="102">
        <v>1017905</v>
      </c>
      <c r="C209" s="102">
        <v>1069044</v>
      </c>
      <c r="D209" s="102">
        <v>1120445</v>
      </c>
      <c r="E209" s="102">
        <v>1169047</v>
      </c>
      <c r="F209" s="102">
        <v>1216859</v>
      </c>
      <c r="G209" s="102">
        <v>1257974</v>
      </c>
      <c r="H209" s="102">
        <v>1302182</v>
      </c>
      <c r="I209" s="102">
        <v>1350458</v>
      </c>
      <c r="J209" s="102">
        <v>1402837</v>
      </c>
      <c r="K209" s="102">
        <v>1457939</v>
      </c>
      <c r="L209" s="102">
        <v>1512728</v>
      </c>
      <c r="M209" s="102">
        <v>1568535</v>
      </c>
      <c r="N209" s="102">
        <v>1626344</v>
      </c>
      <c r="O209" s="102">
        <v>1679536</v>
      </c>
      <c r="P209" s="102">
        <v>1732134</v>
      </c>
      <c r="Q209" s="102">
        <v>1784737</v>
      </c>
      <c r="R209" s="102">
        <v>1834092</v>
      </c>
      <c r="S209" s="102">
        <v>1888346</v>
      </c>
      <c r="T209" s="102">
        <v>1943491</v>
      </c>
      <c r="U209" s="102">
        <v>2017177</v>
      </c>
      <c r="V209" s="102">
        <v>2082934</v>
      </c>
      <c r="W209" s="102">
        <v>2149625</v>
      </c>
      <c r="X209" s="102">
        <v>2220173</v>
      </c>
      <c r="Y209" s="102">
        <v>2292102</v>
      </c>
      <c r="Z209" s="102">
        <v>2361300</v>
      </c>
      <c r="AA209" s="102">
        <v>2429552</v>
      </c>
      <c r="AB209" s="102">
        <v>2506607</v>
      </c>
      <c r="AC209" s="102">
        <v>2582921</v>
      </c>
      <c r="AD209" s="102">
        <v>2650071</v>
      </c>
      <c r="AE209" s="102">
        <v>2725441</v>
      </c>
      <c r="AF209" s="102">
        <v>2792845</v>
      </c>
      <c r="AG209" s="102">
        <v>2857657</v>
      </c>
    </row>
    <row r="210" spans="1:33" x14ac:dyDescent="0.25">
      <c r="A210" s="108" t="s">
        <v>36</v>
      </c>
      <c r="B210" s="68">
        <v>471364</v>
      </c>
      <c r="C210" s="68">
        <v>499056</v>
      </c>
      <c r="D210" s="68">
        <v>527394</v>
      </c>
      <c r="E210" s="68">
        <v>553866</v>
      </c>
      <c r="F210" s="68">
        <v>579985</v>
      </c>
      <c r="G210" s="68">
        <v>606521</v>
      </c>
      <c r="H210" s="68">
        <v>633914</v>
      </c>
      <c r="I210" s="68">
        <v>663912</v>
      </c>
      <c r="J210" s="68">
        <v>696642</v>
      </c>
      <c r="K210" s="68">
        <v>730572</v>
      </c>
      <c r="L210" s="68">
        <v>765164</v>
      </c>
      <c r="M210" s="68">
        <v>800481</v>
      </c>
      <c r="N210" s="68">
        <v>837811</v>
      </c>
      <c r="O210" s="68">
        <v>871932</v>
      </c>
      <c r="P210" s="68">
        <v>906568</v>
      </c>
      <c r="Q210" s="68">
        <v>941976</v>
      </c>
      <c r="R210" s="68">
        <v>976685</v>
      </c>
      <c r="S210" s="68">
        <v>1014161</v>
      </c>
      <c r="T210" s="68">
        <v>1052713</v>
      </c>
      <c r="U210" s="68">
        <v>1101636</v>
      </c>
      <c r="V210" s="68">
        <v>1145906</v>
      </c>
      <c r="W210" s="68">
        <v>1189420</v>
      </c>
      <c r="X210" s="68">
        <v>1233970</v>
      </c>
      <c r="Y210" s="68">
        <v>1278432</v>
      </c>
      <c r="Z210" s="68">
        <v>1322690</v>
      </c>
      <c r="AA210" s="68">
        <v>1365978</v>
      </c>
      <c r="AB210" s="68">
        <v>1415003</v>
      </c>
      <c r="AC210" s="68">
        <v>1463478</v>
      </c>
      <c r="AD210" s="68">
        <v>1506386</v>
      </c>
      <c r="AE210" s="68">
        <v>1553189</v>
      </c>
      <c r="AF210" s="68">
        <v>1594549</v>
      </c>
      <c r="AG210" s="68">
        <v>1634020</v>
      </c>
    </row>
    <row r="211" spans="1:33" x14ac:dyDescent="0.25">
      <c r="A211" s="27" t="s">
        <v>224</v>
      </c>
      <c r="B211" s="28">
        <v>471364</v>
      </c>
      <c r="C211" s="28">
        <v>499056</v>
      </c>
      <c r="D211" s="28">
        <v>527394</v>
      </c>
      <c r="E211" s="28">
        <v>553866</v>
      </c>
      <c r="F211" s="28">
        <v>579985</v>
      </c>
      <c r="G211" s="28">
        <v>606521</v>
      </c>
      <c r="H211" s="28">
        <v>633914</v>
      </c>
      <c r="I211" s="28">
        <v>663912</v>
      </c>
      <c r="J211" s="28">
        <v>696642</v>
      </c>
      <c r="K211" s="28">
        <v>730572</v>
      </c>
      <c r="L211" s="28">
        <v>765164</v>
      </c>
      <c r="M211" s="28">
        <v>800481</v>
      </c>
      <c r="N211" s="28">
        <v>837810</v>
      </c>
      <c r="O211" s="28">
        <v>871931</v>
      </c>
      <c r="P211" s="28">
        <v>906567</v>
      </c>
      <c r="Q211" s="28">
        <v>941972</v>
      </c>
      <c r="R211" s="28">
        <v>976675</v>
      </c>
      <c r="S211" s="28">
        <v>1014140</v>
      </c>
      <c r="T211" s="28">
        <v>1052666</v>
      </c>
      <c r="U211" s="28">
        <v>1101511</v>
      </c>
      <c r="V211" s="28">
        <v>1145674</v>
      </c>
      <c r="W211" s="28">
        <v>1189010</v>
      </c>
      <c r="X211" s="28">
        <v>1233228</v>
      </c>
      <c r="Y211" s="28">
        <v>1277068</v>
      </c>
      <c r="Z211" s="28">
        <v>1320244</v>
      </c>
      <c r="AA211" s="28">
        <v>1361711</v>
      </c>
      <c r="AB211" s="28">
        <v>1407686</v>
      </c>
      <c r="AC211" s="28">
        <v>1451781</v>
      </c>
      <c r="AD211" s="28">
        <v>1488519</v>
      </c>
      <c r="AE211" s="28">
        <v>1526475</v>
      </c>
      <c r="AF211" s="28">
        <v>1556359</v>
      </c>
      <c r="AG211" s="28">
        <v>1581926</v>
      </c>
    </row>
    <row r="212" spans="1:33" x14ac:dyDescent="0.25">
      <c r="A212" s="27" t="s">
        <v>225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1</v>
      </c>
      <c r="P212" s="31">
        <v>2</v>
      </c>
      <c r="Q212" s="31">
        <v>4</v>
      </c>
      <c r="R212" s="31">
        <v>10</v>
      </c>
      <c r="S212" s="31">
        <v>21</v>
      </c>
      <c r="T212" s="31">
        <v>47</v>
      </c>
      <c r="U212" s="31">
        <v>125</v>
      </c>
      <c r="V212" s="31">
        <v>232</v>
      </c>
      <c r="W212" s="31">
        <v>410</v>
      </c>
      <c r="X212" s="31">
        <v>742</v>
      </c>
      <c r="Y212" s="28">
        <v>1363</v>
      </c>
      <c r="Z212" s="28">
        <v>2445</v>
      </c>
      <c r="AA212" s="28">
        <v>4267</v>
      </c>
      <c r="AB212" s="28">
        <v>7317</v>
      </c>
      <c r="AC212" s="28">
        <v>11697</v>
      </c>
      <c r="AD212" s="28">
        <v>17867</v>
      </c>
      <c r="AE212" s="28">
        <v>26715</v>
      </c>
      <c r="AF212" s="28">
        <v>38190</v>
      </c>
      <c r="AG212" s="28">
        <v>52093</v>
      </c>
    </row>
    <row r="213" spans="1:33" x14ac:dyDescent="0.25">
      <c r="A213" s="27" t="s">
        <v>226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</row>
    <row r="214" spans="1:33" x14ac:dyDescent="0.25">
      <c r="A214" s="27" t="s">
        <v>227</v>
      </c>
      <c r="B214" s="31">
        <v>0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0</v>
      </c>
      <c r="J214" s="31">
        <v>0</v>
      </c>
      <c r="K214" s="31">
        <v>0</v>
      </c>
      <c r="L214" s="31">
        <v>0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0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</row>
    <row r="215" spans="1:33" x14ac:dyDescent="0.25">
      <c r="A215" s="108" t="s">
        <v>31</v>
      </c>
      <c r="B215" s="68">
        <v>546541</v>
      </c>
      <c r="C215" s="68">
        <v>569988</v>
      </c>
      <c r="D215" s="68">
        <v>593051</v>
      </c>
      <c r="E215" s="68">
        <v>615181</v>
      </c>
      <c r="F215" s="68">
        <v>636874</v>
      </c>
      <c r="G215" s="68">
        <v>651452</v>
      </c>
      <c r="H215" s="68">
        <v>668268</v>
      </c>
      <c r="I215" s="68">
        <v>686546</v>
      </c>
      <c r="J215" s="68">
        <v>706195</v>
      </c>
      <c r="K215" s="68">
        <v>727367</v>
      </c>
      <c r="L215" s="68">
        <v>747564</v>
      </c>
      <c r="M215" s="68">
        <v>768054</v>
      </c>
      <c r="N215" s="68">
        <v>788534</v>
      </c>
      <c r="O215" s="68">
        <v>807604</v>
      </c>
      <c r="P215" s="68">
        <v>825565</v>
      </c>
      <c r="Q215" s="68">
        <v>842761</v>
      </c>
      <c r="R215" s="68">
        <v>857408</v>
      </c>
      <c r="S215" s="68">
        <v>874185</v>
      </c>
      <c r="T215" s="68">
        <v>890778</v>
      </c>
      <c r="U215" s="68">
        <v>915541</v>
      </c>
      <c r="V215" s="68">
        <v>937028</v>
      </c>
      <c r="W215" s="68">
        <v>960205</v>
      </c>
      <c r="X215" s="68">
        <v>986203</v>
      </c>
      <c r="Y215" s="68">
        <v>1013670</v>
      </c>
      <c r="Z215" s="68">
        <v>1038611</v>
      </c>
      <c r="AA215" s="68">
        <v>1063574</v>
      </c>
      <c r="AB215" s="68">
        <v>1091604</v>
      </c>
      <c r="AC215" s="68">
        <v>1119443</v>
      </c>
      <c r="AD215" s="68">
        <v>1143685</v>
      </c>
      <c r="AE215" s="68">
        <v>1172252</v>
      </c>
      <c r="AF215" s="68">
        <v>1198297</v>
      </c>
      <c r="AG215" s="68">
        <v>1223638</v>
      </c>
    </row>
    <row r="216" spans="1:33" x14ac:dyDescent="0.25">
      <c r="A216" s="27" t="s">
        <v>224</v>
      </c>
      <c r="B216" s="28">
        <v>546541</v>
      </c>
      <c r="C216" s="28">
        <v>569988</v>
      </c>
      <c r="D216" s="28">
        <v>593051</v>
      </c>
      <c r="E216" s="28">
        <v>615181</v>
      </c>
      <c r="F216" s="28">
        <v>636874</v>
      </c>
      <c r="G216" s="28">
        <v>651452</v>
      </c>
      <c r="H216" s="28">
        <v>668268</v>
      </c>
      <c r="I216" s="28">
        <v>686546</v>
      </c>
      <c r="J216" s="28">
        <v>706195</v>
      </c>
      <c r="K216" s="28">
        <v>727367</v>
      </c>
      <c r="L216" s="28">
        <v>747564</v>
      </c>
      <c r="M216" s="28">
        <v>768054</v>
      </c>
      <c r="N216" s="28">
        <v>788534</v>
      </c>
      <c r="O216" s="28">
        <v>807604</v>
      </c>
      <c r="P216" s="28">
        <v>825565</v>
      </c>
      <c r="Q216" s="28">
        <v>842761</v>
      </c>
      <c r="R216" s="28">
        <v>857408</v>
      </c>
      <c r="S216" s="28">
        <v>874185</v>
      </c>
      <c r="T216" s="28">
        <v>890778</v>
      </c>
      <c r="U216" s="28">
        <v>915541</v>
      </c>
      <c r="V216" s="28">
        <v>937028</v>
      </c>
      <c r="W216" s="28">
        <v>960205</v>
      </c>
      <c r="X216" s="28">
        <v>986203</v>
      </c>
      <c r="Y216" s="28">
        <v>1013670</v>
      </c>
      <c r="Z216" s="28">
        <v>1038611</v>
      </c>
      <c r="AA216" s="28">
        <v>1063573</v>
      </c>
      <c r="AB216" s="28">
        <v>1091601</v>
      </c>
      <c r="AC216" s="28">
        <v>1119427</v>
      </c>
      <c r="AD216" s="28">
        <v>1143618</v>
      </c>
      <c r="AE216" s="28">
        <v>1172006</v>
      </c>
      <c r="AF216" s="28">
        <v>1197564</v>
      </c>
      <c r="AG216" s="28">
        <v>1221806</v>
      </c>
    </row>
    <row r="217" spans="1:33" x14ac:dyDescent="0.25">
      <c r="A217" s="27" t="s">
        <v>225</v>
      </c>
      <c r="B217" s="31">
        <v>0</v>
      </c>
      <c r="C217" s="31">
        <v>0</v>
      </c>
      <c r="D217" s="31">
        <v>0</v>
      </c>
      <c r="E217" s="31">
        <v>0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1">
        <v>0</v>
      </c>
      <c r="Q217" s="31">
        <v>0</v>
      </c>
      <c r="R217" s="31">
        <v>0</v>
      </c>
      <c r="S217" s="31">
        <v>0</v>
      </c>
      <c r="T217" s="31">
        <v>0</v>
      </c>
      <c r="U217" s="31">
        <v>0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0</v>
      </c>
      <c r="AB217" s="31">
        <v>3</v>
      </c>
      <c r="AC217" s="31">
        <v>15</v>
      </c>
      <c r="AD217" s="31">
        <v>67</v>
      </c>
      <c r="AE217" s="31">
        <v>246</v>
      </c>
      <c r="AF217" s="31">
        <v>733</v>
      </c>
      <c r="AG217" s="28">
        <v>1831</v>
      </c>
    </row>
    <row r="218" spans="1:33" x14ac:dyDescent="0.25">
      <c r="A218" s="27" t="s">
        <v>226</v>
      </c>
      <c r="B218" s="31">
        <v>0</v>
      </c>
      <c r="C218" s="31">
        <v>0</v>
      </c>
      <c r="D218" s="31">
        <v>0</v>
      </c>
      <c r="E218" s="31">
        <v>0</v>
      </c>
      <c r="F218" s="31">
        <v>0</v>
      </c>
      <c r="G218" s="31">
        <v>0</v>
      </c>
      <c r="H218" s="31">
        <v>0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1">
        <v>0</v>
      </c>
      <c r="Q218" s="31">
        <v>0</v>
      </c>
      <c r="R218" s="31">
        <v>0</v>
      </c>
      <c r="S218" s="31">
        <v>0</v>
      </c>
      <c r="T218" s="31">
        <v>0</v>
      </c>
      <c r="U218" s="31">
        <v>0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0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</row>
    <row r="219" spans="1:33" x14ac:dyDescent="0.25">
      <c r="A219" s="32" t="s">
        <v>227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</row>
    <row r="220" spans="1:33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</row>
    <row r="221" spans="1:33" x14ac:dyDescent="0.25">
      <c r="A221" s="18" t="s">
        <v>93</v>
      </c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</row>
    <row r="222" spans="1:33" x14ac:dyDescent="0.25">
      <c r="A222" s="57" t="s">
        <v>38</v>
      </c>
      <c r="B222" s="65">
        <v>936</v>
      </c>
      <c r="C222" s="65">
        <v>945</v>
      </c>
      <c r="D222" s="65">
        <v>952</v>
      </c>
      <c r="E222" s="65">
        <v>959</v>
      </c>
      <c r="F222" s="65">
        <v>967</v>
      </c>
      <c r="G222" s="65">
        <v>974</v>
      </c>
      <c r="H222" s="65">
        <v>982</v>
      </c>
      <c r="I222" s="65">
        <v>990</v>
      </c>
      <c r="J222" s="65">
        <v>997</v>
      </c>
      <c r="K222" s="68">
        <v>1004</v>
      </c>
      <c r="L222" s="68">
        <v>1012</v>
      </c>
      <c r="M222" s="68">
        <v>1019</v>
      </c>
      <c r="N222" s="68">
        <v>1026</v>
      </c>
      <c r="O222" s="68">
        <v>1034</v>
      </c>
      <c r="P222" s="68">
        <v>1040</v>
      </c>
      <c r="Q222" s="68">
        <v>1047</v>
      </c>
      <c r="R222" s="68">
        <v>1053</v>
      </c>
      <c r="S222" s="68">
        <v>1060</v>
      </c>
      <c r="T222" s="68">
        <v>1067</v>
      </c>
      <c r="U222" s="68">
        <v>1074</v>
      </c>
      <c r="V222" s="68">
        <v>1081</v>
      </c>
      <c r="W222" s="68">
        <v>1088</v>
      </c>
      <c r="X222" s="68">
        <v>1096</v>
      </c>
      <c r="Y222" s="68">
        <v>1104</v>
      </c>
      <c r="Z222" s="68">
        <v>1112</v>
      </c>
      <c r="AA222" s="68">
        <v>1121</v>
      </c>
      <c r="AB222" s="68">
        <v>1131</v>
      </c>
      <c r="AC222" s="68">
        <v>1142</v>
      </c>
      <c r="AD222" s="68">
        <v>1153</v>
      </c>
      <c r="AE222" s="68">
        <v>1164</v>
      </c>
      <c r="AF222" s="68">
        <v>1175</v>
      </c>
      <c r="AG222" s="68">
        <v>1187</v>
      </c>
    </row>
    <row r="223" spans="1:33" x14ac:dyDescent="0.25">
      <c r="A223" s="60" t="s">
        <v>94</v>
      </c>
      <c r="B223" s="31">
        <v>936</v>
      </c>
      <c r="C223" s="31">
        <v>945</v>
      </c>
      <c r="D223" s="31">
        <v>952</v>
      </c>
      <c r="E223" s="31">
        <v>959</v>
      </c>
      <c r="F223" s="31">
        <v>967</v>
      </c>
      <c r="G223" s="31">
        <v>974</v>
      </c>
      <c r="H223" s="31">
        <v>982</v>
      </c>
      <c r="I223" s="31">
        <v>989</v>
      </c>
      <c r="J223" s="31">
        <v>997</v>
      </c>
      <c r="K223" s="28">
        <v>1004</v>
      </c>
      <c r="L223" s="28">
        <v>1011</v>
      </c>
      <c r="M223" s="28">
        <v>1019</v>
      </c>
      <c r="N223" s="28">
        <v>1026</v>
      </c>
      <c r="O223" s="28">
        <v>1034</v>
      </c>
      <c r="P223" s="28">
        <v>1040</v>
      </c>
      <c r="Q223" s="28">
        <v>1046</v>
      </c>
      <c r="R223" s="28">
        <v>1053</v>
      </c>
      <c r="S223" s="28">
        <v>1060</v>
      </c>
      <c r="T223" s="28">
        <v>1066</v>
      </c>
      <c r="U223" s="28">
        <v>1073</v>
      </c>
      <c r="V223" s="28">
        <v>1080</v>
      </c>
      <c r="W223" s="28">
        <v>1088</v>
      </c>
      <c r="X223" s="28">
        <v>1096</v>
      </c>
      <c r="Y223" s="28">
        <v>1103</v>
      </c>
      <c r="Z223" s="28">
        <v>1112</v>
      </c>
      <c r="AA223" s="28">
        <v>1121</v>
      </c>
      <c r="AB223" s="28">
        <v>1131</v>
      </c>
      <c r="AC223" s="28">
        <v>1141</v>
      </c>
      <c r="AD223" s="28">
        <v>1152</v>
      </c>
      <c r="AE223" s="28">
        <v>1163</v>
      </c>
      <c r="AF223" s="28">
        <v>1175</v>
      </c>
      <c r="AG223" s="28">
        <v>1187</v>
      </c>
    </row>
    <row r="224" spans="1:33" x14ac:dyDescent="0.25">
      <c r="A224" s="60" t="s">
        <v>95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1</v>
      </c>
      <c r="AC224" s="31">
        <v>1</v>
      </c>
      <c r="AD224" s="31">
        <v>1</v>
      </c>
      <c r="AE224" s="31">
        <v>1</v>
      </c>
      <c r="AF224" s="31">
        <v>1</v>
      </c>
      <c r="AG224" s="31">
        <v>1</v>
      </c>
    </row>
    <row r="225" spans="1:33" x14ac:dyDescent="0.25">
      <c r="A225" s="60" t="s">
        <v>96</v>
      </c>
      <c r="B225" s="31">
        <v>0</v>
      </c>
      <c r="C225" s="31">
        <v>0</v>
      </c>
      <c r="D225" s="31">
        <v>0</v>
      </c>
      <c r="E225" s="31">
        <v>0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0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</row>
    <row r="226" spans="1:33" x14ac:dyDescent="0.25">
      <c r="A226" s="60" t="s">
        <v>97</v>
      </c>
      <c r="B226" s="31">
        <v>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</row>
    <row r="227" spans="1:33" x14ac:dyDescent="0.25">
      <c r="A227" s="60" t="s">
        <v>98</v>
      </c>
      <c r="B227" s="31">
        <v>0</v>
      </c>
      <c r="C227" s="31">
        <v>0</v>
      </c>
      <c r="D227" s="31">
        <v>0</v>
      </c>
      <c r="E227" s="31">
        <v>0</v>
      </c>
      <c r="F227" s="31">
        <v>0</v>
      </c>
      <c r="G227" s="31">
        <v>0</v>
      </c>
      <c r="H227" s="31">
        <v>0</v>
      </c>
      <c r="I227" s="31">
        <v>0</v>
      </c>
      <c r="J227" s="31">
        <v>0</v>
      </c>
      <c r="K227" s="31">
        <v>0</v>
      </c>
      <c r="L227" s="31">
        <v>0</v>
      </c>
      <c r="M227" s="31">
        <v>0</v>
      </c>
      <c r="N227" s="31">
        <v>0</v>
      </c>
      <c r="O227" s="31">
        <v>0</v>
      </c>
      <c r="P227" s="31">
        <v>0</v>
      </c>
      <c r="Q227" s="31">
        <v>0</v>
      </c>
      <c r="R227" s="31">
        <v>0</v>
      </c>
      <c r="S227" s="31">
        <v>0</v>
      </c>
      <c r="T227" s="31">
        <v>0</v>
      </c>
      <c r="U227" s="31">
        <v>0</v>
      </c>
      <c r="V227" s="31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</row>
    <row r="228" spans="1:33" x14ac:dyDescent="0.25">
      <c r="A228" s="60" t="s">
        <v>99</v>
      </c>
      <c r="B228" s="31">
        <v>0</v>
      </c>
      <c r="C228" s="31">
        <v>0</v>
      </c>
      <c r="D228" s="31">
        <v>0</v>
      </c>
      <c r="E228" s="31">
        <v>0</v>
      </c>
      <c r="F228" s="31">
        <v>0</v>
      </c>
      <c r="G228" s="31">
        <v>0</v>
      </c>
      <c r="H228" s="31">
        <v>0</v>
      </c>
      <c r="I228" s="31">
        <v>0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1">
        <v>0</v>
      </c>
      <c r="Q228" s="31">
        <v>0</v>
      </c>
      <c r="R228" s="31">
        <v>0</v>
      </c>
      <c r="S228" s="31">
        <v>0</v>
      </c>
      <c r="T228" s="31">
        <v>0</v>
      </c>
      <c r="U228" s="31">
        <v>0</v>
      </c>
      <c r="V228" s="31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</row>
    <row r="229" spans="1:33" x14ac:dyDescent="0.25">
      <c r="A229" s="57" t="s">
        <v>39</v>
      </c>
      <c r="B229" s="68">
        <v>1028</v>
      </c>
      <c r="C229" s="68">
        <v>1050</v>
      </c>
      <c r="D229" s="68">
        <v>1070</v>
      </c>
      <c r="E229" s="68">
        <v>1089</v>
      </c>
      <c r="F229" s="68">
        <v>1108</v>
      </c>
      <c r="G229" s="68">
        <v>1127</v>
      </c>
      <c r="H229" s="68">
        <v>1144</v>
      </c>
      <c r="I229" s="68">
        <v>1160</v>
      </c>
      <c r="J229" s="68">
        <v>1176</v>
      </c>
      <c r="K229" s="68">
        <v>1192</v>
      </c>
      <c r="L229" s="68">
        <v>1208</v>
      </c>
      <c r="M229" s="68">
        <v>1223</v>
      </c>
      <c r="N229" s="68">
        <v>1238</v>
      </c>
      <c r="O229" s="68">
        <v>1253</v>
      </c>
      <c r="P229" s="68">
        <v>1267</v>
      </c>
      <c r="Q229" s="68">
        <v>1281</v>
      </c>
      <c r="R229" s="68">
        <v>1296</v>
      </c>
      <c r="S229" s="68">
        <v>1311</v>
      </c>
      <c r="T229" s="68">
        <v>1326</v>
      </c>
      <c r="U229" s="68">
        <v>1341</v>
      </c>
      <c r="V229" s="68">
        <v>1356</v>
      </c>
      <c r="W229" s="68">
        <v>1373</v>
      </c>
      <c r="X229" s="68">
        <v>1389</v>
      </c>
      <c r="Y229" s="68">
        <v>1406</v>
      </c>
      <c r="Z229" s="68">
        <v>1423</v>
      </c>
      <c r="AA229" s="68">
        <v>1441</v>
      </c>
      <c r="AB229" s="68">
        <v>1458</v>
      </c>
      <c r="AC229" s="68">
        <v>1477</v>
      </c>
      <c r="AD229" s="68">
        <v>1495</v>
      </c>
      <c r="AE229" s="68">
        <v>1513</v>
      </c>
      <c r="AF229" s="68">
        <v>1532</v>
      </c>
      <c r="AG229" s="68">
        <v>1550</v>
      </c>
    </row>
    <row r="230" spans="1:33" x14ac:dyDescent="0.25">
      <c r="A230" s="60" t="s">
        <v>94</v>
      </c>
      <c r="B230" s="28">
        <v>1028</v>
      </c>
      <c r="C230" s="28">
        <v>1050</v>
      </c>
      <c r="D230" s="28">
        <v>1070</v>
      </c>
      <c r="E230" s="28">
        <v>1088</v>
      </c>
      <c r="F230" s="28">
        <v>1108</v>
      </c>
      <c r="G230" s="28">
        <v>1126</v>
      </c>
      <c r="H230" s="28">
        <v>1143</v>
      </c>
      <c r="I230" s="28">
        <v>1160</v>
      </c>
      <c r="J230" s="28">
        <v>1176</v>
      </c>
      <c r="K230" s="28">
        <v>1192</v>
      </c>
      <c r="L230" s="28">
        <v>1207</v>
      </c>
      <c r="M230" s="28">
        <v>1223</v>
      </c>
      <c r="N230" s="28">
        <v>1238</v>
      </c>
      <c r="O230" s="28">
        <v>1252</v>
      </c>
      <c r="P230" s="28">
        <v>1267</v>
      </c>
      <c r="Q230" s="28">
        <v>1281</v>
      </c>
      <c r="R230" s="28">
        <v>1296</v>
      </c>
      <c r="S230" s="28">
        <v>1310</v>
      </c>
      <c r="T230" s="28">
        <v>1325</v>
      </c>
      <c r="U230" s="28">
        <v>1340</v>
      </c>
      <c r="V230" s="28">
        <v>1356</v>
      </c>
      <c r="W230" s="28">
        <v>1372</v>
      </c>
      <c r="X230" s="28">
        <v>1389</v>
      </c>
      <c r="Y230" s="28">
        <v>1406</v>
      </c>
      <c r="Z230" s="28">
        <v>1423</v>
      </c>
      <c r="AA230" s="28">
        <v>1440</v>
      </c>
      <c r="AB230" s="28">
        <v>1458</v>
      </c>
      <c r="AC230" s="28">
        <v>1476</v>
      </c>
      <c r="AD230" s="28">
        <v>1494</v>
      </c>
      <c r="AE230" s="28">
        <v>1512</v>
      </c>
      <c r="AF230" s="28">
        <v>1531</v>
      </c>
      <c r="AG230" s="28">
        <v>1549</v>
      </c>
    </row>
    <row r="231" spans="1:33" x14ac:dyDescent="0.25">
      <c r="A231" s="60" t="s">
        <v>95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1">
        <v>0</v>
      </c>
      <c r="Q231" s="31">
        <v>0</v>
      </c>
      <c r="R231" s="31">
        <v>0</v>
      </c>
      <c r="S231" s="31">
        <v>0</v>
      </c>
      <c r="T231" s="31">
        <v>0</v>
      </c>
      <c r="U231" s="31">
        <v>0</v>
      </c>
      <c r="V231" s="31">
        <v>0</v>
      </c>
      <c r="W231" s="31">
        <v>0</v>
      </c>
      <c r="X231" s="31">
        <v>1</v>
      </c>
      <c r="Y231" s="31">
        <v>1</v>
      </c>
      <c r="Z231" s="31">
        <v>1</v>
      </c>
      <c r="AA231" s="31">
        <v>1</v>
      </c>
      <c r="AB231" s="31">
        <v>1</v>
      </c>
      <c r="AC231" s="31">
        <v>1</v>
      </c>
      <c r="AD231" s="31">
        <v>1</v>
      </c>
      <c r="AE231" s="31">
        <v>1</v>
      </c>
      <c r="AF231" s="31">
        <v>1</v>
      </c>
      <c r="AG231" s="31">
        <v>1</v>
      </c>
    </row>
    <row r="232" spans="1:33" x14ac:dyDescent="0.25">
      <c r="A232" s="60" t="s">
        <v>96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  <c r="L232" s="31">
        <v>0</v>
      </c>
      <c r="M232" s="31">
        <v>0</v>
      </c>
      <c r="N232" s="31">
        <v>0</v>
      </c>
      <c r="O232" s="31">
        <v>0</v>
      </c>
      <c r="P232" s="31">
        <v>0</v>
      </c>
      <c r="Q232" s="31">
        <v>0</v>
      </c>
      <c r="R232" s="31">
        <v>0</v>
      </c>
      <c r="S232" s="31">
        <v>0</v>
      </c>
      <c r="T232" s="31">
        <v>0</v>
      </c>
      <c r="U232" s="31">
        <v>0</v>
      </c>
      <c r="V232" s="31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</row>
    <row r="233" spans="1:33" x14ac:dyDescent="0.25">
      <c r="A233" s="60" t="s">
        <v>97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  <c r="Q233" s="31">
        <v>0</v>
      </c>
      <c r="R233" s="31">
        <v>0</v>
      </c>
      <c r="S233" s="31">
        <v>0</v>
      </c>
      <c r="T233" s="31">
        <v>0</v>
      </c>
      <c r="U233" s="31">
        <v>0</v>
      </c>
      <c r="V233" s="31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</row>
    <row r="234" spans="1:33" x14ac:dyDescent="0.25">
      <c r="A234" s="60" t="s">
        <v>98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  <c r="L234" s="31">
        <v>0</v>
      </c>
      <c r="M234" s="31">
        <v>0</v>
      </c>
      <c r="N234" s="31">
        <v>0</v>
      </c>
      <c r="O234" s="31">
        <v>0</v>
      </c>
      <c r="P234" s="31">
        <v>0</v>
      </c>
      <c r="Q234" s="31">
        <v>0</v>
      </c>
      <c r="R234" s="31">
        <v>0</v>
      </c>
      <c r="S234" s="31">
        <v>0</v>
      </c>
      <c r="T234" s="31">
        <v>0</v>
      </c>
      <c r="U234" s="31">
        <v>0</v>
      </c>
      <c r="V234" s="31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</row>
    <row r="235" spans="1:33" x14ac:dyDescent="0.25">
      <c r="A235" s="61" t="s">
        <v>99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</row>
    <row r="236" spans="1:33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</row>
    <row r="237" spans="1:33" x14ac:dyDescent="0.25">
      <c r="A237" s="18" t="s">
        <v>100</v>
      </c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</row>
    <row r="238" spans="1:33" x14ac:dyDescent="0.25">
      <c r="A238" s="57" t="s">
        <v>101</v>
      </c>
      <c r="B238" s="65">
        <v>570</v>
      </c>
      <c r="C238" s="65">
        <v>576</v>
      </c>
      <c r="D238" s="65">
        <v>581</v>
      </c>
      <c r="E238" s="65">
        <v>585</v>
      </c>
      <c r="F238" s="65">
        <v>590</v>
      </c>
      <c r="G238" s="65">
        <v>595</v>
      </c>
      <c r="H238" s="65">
        <v>599</v>
      </c>
      <c r="I238" s="65">
        <v>604</v>
      </c>
      <c r="J238" s="65">
        <v>609</v>
      </c>
      <c r="K238" s="65">
        <v>614</v>
      </c>
      <c r="L238" s="65">
        <v>619</v>
      </c>
      <c r="M238" s="65">
        <v>624</v>
      </c>
      <c r="N238" s="65">
        <v>628</v>
      </c>
      <c r="O238" s="65">
        <v>633</v>
      </c>
      <c r="P238" s="65">
        <v>638</v>
      </c>
      <c r="Q238" s="65">
        <v>642</v>
      </c>
      <c r="R238" s="65">
        <v>647</v>
      </c>
      <c r="S238" s="65">
        <v>653</v>
      </c>
      <c r="T238" s="65">
        <v>658</v>
      </c>
      <c r="U238" s="65">
        <v>663</v>
      </c>
      <c r="V238" s="65">
        <v>668</v>
      </c>
      <c r="W238" s="65">
        <v>674</v>
      </c>
      <c r="X238" s="65">
        <v>679</v>
      </c>
      <c r="Y238" s="65">
        <v>685</v>
      </c>
      <c r="Z238" s="65">
        <v>691</v>
      </c>
      <c r="AA238" s="65">
        <v>697</v>
      </c>
      <c r="AB238" s="65">
        <v>703</v>
      </c>
      <c r="AC238" s="65">
        <v>709</v>
      </c>
      <c r="AD238" s="65">
        <v>716</v>
      </c>
      <c r="AE238" s="65">
        <v>722</v>
      </c>
      <c r="AF238" s="65">
        <v>729</v>
      </c>
      <c r="AG238" s="65">
        <v>736</v>
      </c>
    </row>
    <row r="239" spans="1:33" x14ac:dyDescent="0.25">
      <c r="A239" s="60" t="s">
        <v>94</v>
      </c>
      <c r="B239" s="31">
        <v>570</v>
      </c>
      <c r="C239" s="31">
        <v>576</v>
      </c>
      <c r="D239" s="31">
        <v>581</v>
      </c>
      <c r="E239" s="31">
        <v>585</v>
      </c>
      <c r="F239" s="31">
        <v>590</v>
      </c>
      <c r="G239" s="31">
        <v>595</v>
      </c>
      <c r="H239" s="31">
        <v>599</v>
      </c>
      <c r="I239" s="31">
        <v>604</v>
      </c>
      <c r="J239" s="31">
        <v>609</v>
      </c>
      <c r="K239" s="31">
        <v>614</v>
      </c>
      <c r="L239" s="31">
        <v>619</v>
      </c>
      <c r="M239" s="31">
        <v>624</v>
      </c>
      <c r="N239" s="31">
        <v>628</v>
      </c>
      <c r="O239" s="31">
        <v>633</v>
      </c>
      <c r="P239" s="31">
        <v>638</v>
      </c>
      <c r="Q239" s="31">
        <v>642</v>
      </c>
      <c r="R239" s="31">
        <v>647</v>
      </c>
      <c r="S239" s="31">
        <v>653</v>
      </c>
      <c r="T239" s="31">
        <v>658</v>
      </c>
      <c r="U239" s="31">
        <v>663</v>
      </c>
      <c r="V239" s="31">
        <v>668</v>
      </c>
      <c r="W239" s="31">
        <v>674</v>
      </c>
      <c r="X239" s="31">
        <v>679</v>
      </c>
      <c r="Y239" s="31">
        <v>685</v>
      </c>
      <c r="Z239" s="31">
        <v>690</v>
      </c>
      <c r="AA239" s="31">
        <v>696</v>
      </c>
      <c r="AB239" s="31">
        <v>702</v>
      </c>
      <c r="AC239" s="31">
        <v>709</v>
      </c>
      <c r="AD239" s="31">
        <v>715</v>
      </c>
      <c r="AE239" s="31">
        <v>722</v>
      </c>
      <c r="AF239" s="31">
        <v>729</v>
      </c>
      <c r="AG239" s="31">
        <v>735</v>
      </c>
    </row>
    <row r="240" spans="1:33" x14ac:dyDescent="0.25">
      <c r="A240" s="60" t="s">
        <v>95</v>
      </c>
      <c r="B240" s="31">
        <v>0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  <c r="Q240" s="31">
        <v>0</v>
      </c>
      <c r="R240" s="31">
        <v>0</v>
      </c>
      <c r="S240" s="31">
        <v>0</v>
      </c>
      <c r="T240" s="31">
        <v>0</v>
      </c>
      <c r="U240" s="31">
        <v>0</v>
      </c>
      <c r="V240" s="31">
        <v>0</v>
      </c>
      <c r="W240" s="31">
        <v>0</v>
      </c>
      <c r="X240" s="31">
        <v>0</v>
      </c>
      <c r="Y240" s="31">
        <v>0</v>
      </c>
      <c r="Z240" s="31">
        <v>0</v>
      </c>
      <c r="AA240" s="31">
        <v>0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</row>
    <row r="241" spans="1:33" x14ac:dyDescent="0.25">
      <c r="A241" s="60" t="s">
        <v>96</v>
      </c>
      <c r="B241" s="31">
        <v>0</v>
      </c>
      <c r="C241" s="31">
        <v>0</v>
      </c>
      <c r="D241" s="31">
        <v>0</v>
      </c>
      <c r="E241" s="31">
        <v>0</v>
      </c>
      <c r="F241" s="3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  <c r="Q241" s="31">
        <v>0</v>
      </c>
      <c r="R241" s="31">
        <v>0</v>
      </c>
      <c r="S241" s="31">
        <v>0</v>
      </c>
      <c r="T241" s="31">
        <v>0</v>
      </c>
      <c r="U241" s="31">
        <v>0</v>
      </c>
      <c r="V241" s="31">
        <v>0</v>
      </c>
      <c r="W241" s="31">
        <v>0</v>
      </c>
      <c r="X241" s="31">
        <v>0</v>
      </c>
      <c r="Y241" s="31">
        <v>0</v>
      </c>
      <c r="Z241" s="31">
        <v>0</v>
      </c>
      <c r="AA241" s="31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</row>
    <row r="242" spans="1:33" x14ac:dyDescent="0.25">
      <c r="A242" s="60" t="s">
        <v>97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  <c r="Q242" s="31">
        <v>0</v>
      </c>
      <c r="R242" s="31">
        <v>0</v>
      </c>
      <c r="S242" s="31">
        <v>0</v>
      </c>
      <c r="T242" s="31">
        <v>0</v>
      </c>
      <c r="U242" s="31">
        <v>0</v>
      </c>
      <c r="V242" s="31">
        <v>0</v>
      </c>
      <c r="W242" s="31">
        <v>0</v>
      </c>
      <c r="X242" s="31">
        <v>0</v>
      </c>
      <c r="Y242" s="31">
        <v>0</v>
      </c>
      <c r="Z242" s="31">
        <v>0</v>
      </c>
      <c r="AA242" s="31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</row>
    <row r="243" spans="1:33" x14ac:dyDescent="0.25">
      <c r="A243" s="60" t="s">
        <v>98</v>
      </c>
      <c r="B243" s="31">
        <v>0</v>
      </c>
      <c r="C243" s="31">
        <v>0</v>
      </c>
      <c r="D243" s="31">
        <v>0</v>
      </c>
      <c r="E243" s="31">
        <v>0</v>
      </c>
      <c r="F243" s="3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  <c r="Q243" s="31">
        <v>0</v>
      </c>
      <c r="R243" s="31">
        <v>0</v>
      </c>
      <c r="S243" s="31">
        <v>0</v>
      </c>
      <c r="T243" s="31">
        <v>0</v>
      </c>
      <c r="U243" s="31">
        <v>0</v>
      </c>
      <c r="V243" s="31"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</row>
    <row r="244" spans="1:33" x14ac:dyDescent="0.25">
      <c r="A244" s="60" t="s">
        <v>99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  <c r="Q244" s="31">
        <v>0</v>
      </c>
      <c r="R244" s="31">
        <v>0</v>
      </c>
      <c r="S244" s="31">
        <v>0</v>
      </c>
      <c r="T244" s="31">
        <v>0</v>
      </c>
      <c r="U244" s="31">
        <v>0</v>
      </c>
      <c r="V244" s="31">
        <v>0</v>
      </c>
      <c r="W244" s="31">
        <v>0</v>
      </c>
      <c r="X244" s="31">
        <v>0</v>
      </c>
      <c r="Y244" s="31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</row>
    <row r="245" spans="1:33" x14ac:dyDescent="0.25">
      <c r="A245" s="57" t="s">
        <v>102</v>
      </c>
      <c r="B245" s="68">
        <v>1544</v>
      </c>
      <c r="C245" s="68">
        <v>1561</v>
      </c>
      <c r="D245" s="68">
        <v>1575</v>
      </c>
      <c r="E245" s="68">
        <v>1588</v>
      </c>
      <c r="F245" s="68">
        <v>1603</v>
      </c>
      <c r="G245" s="68">
        <v>1617</v>
      </c>
      <c r="H245" s="68">
        <v>1630</v>
      </c>
      <c r="I245" s="68">
        <v>1643</v>
      </c>
      <c r="J245" s="68">
        <v>1655</v>
      </c>
      <c r="K245" s="68">
        <v>1668</v>
      </c>
      <c r="L245" s="68">
        <v>1681</v>
      </c>
      <c r="M245" s="68">
        <v>1694</v>
      </c>
      <c r="N245" s="68">
        <v>1707</v>
      </c>
      <c r="O245" s="68">
        <v>1721</v>
      </c>
      <c r="P245" s="68">
        <v>1735</v>
      </c>
      <c r="Q245" s="68">
        <v>1749</v>
      </c>
      <c r="R245" s="68">
        <v>1765</v>
      </c>
      <c r="S245" s="68">
        <v>1781</v>
      </c>
      <c r="T245" s="68">
        <v>1792</v>
      </c>
      <c r="U245" s="68">
        <v>1803</v>
      </c>
      <c r="V245" s="68">
        <v>1816</v>
      </c>
      <c r="W245" s="68">
        <v>1828</v>
      </c>
      <c r="X245" s="68">
        <v>1841</v>
      </c>
      <c r="Y245" s="68">
        <v>1854</v>
      </c>
      <c r="Z245" s="68">
        <v>1867</v>
      </c>
      <c r="AA245" s="68">
        <v>1881</v>
      </c>
      <c r="AB245" s="68">
        <v>1897</v>
      </c>
      <c r="AC245" s="68">
        <v>1914</v>
      </c>
      <c r="AD245" s="68">
        <v>1931</v>
      </c>
      <c r="AE245" s="68">
        <v>1950</v>
      </c>
      <c r="AF245" s="68">
        <v>1968</v>
      </c>
      <c r="AG245" s="68">
        <v>1987</v>
      </c>
    </row>
    <row r="246" spans="1:33" x14ac:dyDescent="0.25">
      <c r="A246" s="60" t="s">
        <v>94</v>
      </c>
      <c r="B246" s="28">
        <v>1544</v>
      </c>
      <c r="C246" s="28">
        <v>1561</v>
      </c>
      <c r="D246" s="28">
        <v>1575</v>
      </c>
      <c r="E246" s="28">
        <v>1588</v>
      </c>
      <c r="F246" s="28">
        <v>1603</v>
      </c>
      <c r="G246" s="28">
        <v>1617</v>
      </c>
      <c r="H246" s="28">
        <v>1630</v>
      </c>
      <c r="I246" s="28">
        <v>1642</v>
      </c>
      <c r="J246" s="28">
        <v>1655</v>
      </c>
      <c r="K246" s="28">
        <v>1668</v>
      </c>
      <c r="L246" s="28">
        <v>1681</v>
      </c>
      <c r="M246" s="28">
        <v>1694</v>
      </c>
      <c r="N246" s="28">
        <v>1707</v>
      </c>
      <c r="O246" s="28">
        <v>1721</v>
      </c>
      <c r="P246" s="28">
        <v>1734</v>
      </c>
      <c r="Q246" s="28">
        <v>1749</v>
      </c>
      <c r="R246" s="28">
        <v>1764</v>
      </c>
      <c r="S246" s="28">
        <v>1781</v>
      </c>
      <c r="T246" s="28">
        <v>1792</v>
      </c>
      <c r="U246" s="28">
        <v>1803</v>
      </c>
      <c r="V246" s="28">
        <v>1815</v>
      </c>
      <c r="W246" s="28">
        <v>1828</v>
      </c>
      <c r="X246" s="28">
        <v>1840</v>
      </c>
      <c r="Y246" s="28">
        <v>1853</v>
      </c>
      <c r="Z246" s="28">
        <v>1866</v>
      </c>
      <c r="AA246" s="28">
        <v>1881</v>
      </c>
      <c r="AB246" s="28">
        <v>1896</v>
      </c>
      <c r="AC246" s="28">
        <v>1913</v>
      </c>
      <c r="AD246" s="28">
        <v>1930</v>
      </c>
      <c r="AE246" s="28">
        <v>1949</v>
      </c>
      <c r="AF246" s="28">
        <v>1967</v>
      </c>
      <c r="AG246" s="28">
        <v>1986</v>
      </c>
    </row>
    <row r="247" spans="1:33" x14ac:dyDescent="0.25">
      <c r="A247" s="60" t="s">
        <v>95</v>
      </c>
      <c r="B247" s="31">
        <v>0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  <c r="Q247" s="31">
        <v>0</v>
      </c>
      <c r="R247" s="31">
        <v>0</v>
      </c>
      <c r="S247" s="31">
        <v>0</v>
      </c>
      <c r="T247" s="31">
        <v>0</v>
      </c>
      <c r="U247" s="31">
        <v>0</v>
      </c>
      <c r="V247" s="31">
        <v>0</v>
      </c>
      <c r="W247" s="31">
        <v>0</v>
      </c>
      <c r="X247" s="31">
        <v>1</v>
      </c>
      <c r="Y247" s="31">
        <v>1</v>
      </c>
      <c r="Z247" s="31">
        <v>1</v>
      </c>
      <c r="AA247" s="31">
        <v>1</v>
      </c>
      <c r="AB247" s="31">
        <v>1</v>
      </c>
      <c r="AC247" s="31">
        <v>1</v>
      </c>
      <c r="AD247" s="31">
        <v>1</v>
      </c>
      <c r="AE247" s="31">
        <v>1</v>
      </c>
      <c r="AF247" s="31">
        <v>1</v>
      </c>
      <c r="AG247" s="31">
        <v>1</v>
      </c>
    </row>
    <row r="248" spans="1:33" x14ac:dyDescent="0.25">
      <c r="A248" s="60" t="s">
        <v>96</v>
      </c>
      <c r="B248" s="31">
        <v>0</v>
      </c>
      <c r="C248" s="31">
        <v>0</v>
      </c>
      <c r="D248" s="31">
        <v>0</v>
      </c>
      <c r="E248" s="31">
        <v>0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</row>
    <row r="249" spans="1:33" x14ac:dyDescent="0.25">
      <c r="A249" s="60" t="s">
        <v>97</v>
      </c>
      <c r="B249" s="31">
        <v>0</v>
      </c>
      <c r="C249" s="31">
        <v>0</v>
      </c>
      <c r="D249" s="31">
        <v>0</v>
      </c>
      <c r="E249" s="31">
        <v>0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0</v>
      </c>
      <c r="Y249" s="31">
        <v>0</v>
      </c>
      <c r="Z249" s="31">
        <v>0</v>
      </c>
      <c r="AA249" s="31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</row>
    <row r="250" spans="1:33" x14ac:dyDescent="0.25">
      <c r="A250" s="60" t="s">
        <v>98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  <c r="L250" s="31">
        <v>0</v>
      </c>
      <c r="M250" s="31">
        <v>0</v>
      </c>
      <c r="N250" s="31">
        <v>0</v>
      </c>
      <c r="O250" s="31">
        <v>0</v>
      </c>
      <c r="P250" s="31">
        <v>0</v>
      </c>
      <c r="Q250" s="31">
        <v>0</v>
      </c>
      <c r="R250" s="31">
        <v>0</v>
      </c>
      <c r="S250" s="31">
        <v>0</v>
      </c>
      <c r="T250" s="31">
        <v>0</v>
      </c>
      <c r="U250" s="31">
        <v>0</v>
      </c>
      <c r="V250" s="31">
        <v>0</v>
      </c>
      <c r="W250" s="31">
        <v>0</v>
      </c>
      <c r="X250" s="31">
        <v>0</v>
      </c>
      <c r="Y250" s="31">
        <v>0</v>
      </c>
      <c r="Z250" s="31">
        <v>0</v>
      </c>
      <c r="AA250" s="31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</row>
    <row r="251" spans="1:33" x14ac:dyDescent="0.25">
      <c r="A251" s="61" t="s">
        <v>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DF11-D446-4EB8-8F2F-9BE24D927BD7}">
  <dimension ref="A1:U48"/>
  <sheetViews>
    <sheetView workbookViewId="0">
      <pane xSplit="1" ySplit="10" topLeftCell="E11" activePane="bottomRight" state="frozen"/>
      <selection pane="topRight"/>
      <selection pane="bottomLeft"/>
      <selection pane="bottomRight" activeCell="Q11" sqref="Q11"/>
    </sheetView>
  </sheetViews>
  <sheetFormatPr defaultColWidth="8.7109375" defaultRowHeight="11.45" customHeight="1" x14ac:dyDescent="0.25"/>
  <cols>
    <col min="1" max="1" width="29.85546875" style="86" customWidth="1"/>
    <col min="2" max="2" width="10" style="86" customWidth="1"/>
    <col min="3" max="3" width="5" style="86" customWidth="1"/>
    <col min="4" max="4" width="10" style="86" customWidth="1"/>
    <col min="5" max="5" width="5" style="86" customWidth="1"/>
    <col min="6" max="6" width="10" style="86" customWidth="1"/>
    <col min="7" max="7" width="5" style="86" customWidth="1"/>
    <col min="8" max="8" width="10" style="86" customWidth="1"/>
    <col min="9" max="9" width="5" style="86" customWidth="1"/>
    <col min="10" max="10" width="10" style="86" customWidth="1"/>
    <col min="11" max="11" width="5" style="86" customWidth="1"/>
    <col min="12" max="12" width="10" style="86" customWidth="1"/>
    <col min="13" max="13" width="5" style="86" customWidth="1"/>
    <col min="14" max="14" width="10" style="86" customWidth="1"/>
    <col min="15" max="15" width="5" style="86" customWidth="1"/>
    <col min="16" max="16" width="10" style="86" customWidth="1"/>
    <col min="17" max="17" width="5" style="86" customWidth="1"/>
    <col min="18" max="18" width="10" style="86" customWidth="1"/>
    <col min="19" max="19" width="5" style="86" customWidth="1"/>
    <col min="20" max="20" width="10" style="86" customWidth="1"/>
    <col min="21" max="21" width="5" style="86" customWidth="1"/>
    <col min="22" max="16384" width="8.7109375" style="86"/>
  </cols>
  <sheetData>
    <row r="1" spans="1:21" ht="11.45" customHeight="1" x14ac:dyDescent="0.25">
      <c r="A1" s="85" t="s">
        <v>230</v>
      </c>
    </row>
    <row r="2" spans="1:21" ht="11.45" customHeight="1" x14ac:dyDescent="0.25">
      <c r="A2" s="85" t="s">
        <v>132</v>
      </c>
      <c r="B2" s="87" t="s">
        <v>231</v>
      </c>
    </row>
    <row r="3" spans="1:21" ht="11.45" customHeight="1" x14ac:dyDescent="0.25">
      <c r="A3" s="85" t="s">
        <v>134</v>
      </c>
      <c r="B3" s="85" t="s">
        <v>232</v>
      </c>
    </row>
    <row r="5" spans="1:21" ht="11.45" customHeight="1" x14ac:dyDescent="0.25">
      <c r="A5" s="87" t="s">
        <v>136</v>
      </c>
      <c r="C5" s="85" t="s">
        <v>137</v>
      </c>
    </row>
    <row r="6" spans="1:21" ht="11.45" customHeight="1" x14ac:dyDescent="0.25">
      <c r="A6" s="87" t="s">
        <v>140</v>
      </c>
      <c r="C6" s="85" t="s">
        <v>141</v>
      </c>
    </row>
    <row r="7" spans="1:21" ht="11.45" customHeight="1" x14ac:dyDescent="0.25">
      <c r="A7" s="87" t="s">
        <v>138</v>
      </c>
      <c r="C7" s="85" t="s">
        <v>233</v>
      </c>
    </row>
    <row r="9" spans="1:21" ht="11.45" customHeight="1" x14ac:dyDescent="0.25">
      <c r="A9" s="88" t="s">
        <v>142</v>
      </c>
      <c r="B9" s="111" t="s">
        <v>148</v>
      </c>
      <c r="C9" s="111" t="s">
        <v>159</v>
      </c>
      <c r="D9" s="111" t="s">
        <v>149</v>
      </c>
      <c r="E9" s="111" t="s">
        <v>159</v>
      </c>
      <c r="F9" s="111" t="s">
        <v>150</v>
      </c>
      <c r="G9" s="111" t="s">
        <v>159</v>
      </c>
      <c r="H9" s="111" t="s">
        <v>151</v>
      </c>
      <c r="I9" s="111" t="s">
        <v>159</v>
      </c>
      <c r="J9" s="111" t="s">
        <v>152</v>
      </c>
      <c r="K9" s="111" t="s">
        <v>159</v>
      </c>
      <c r="L9" s="111" t="s">
        <v>153</v>
      </c>
      <c r="M9" s="111" t="s">
        <v>159</v>
      </c>
      <c r="N9" s="111" t="s">
        <v>154</v>
      </c>
      <c r="O9" s="111" t="s">
        <v>159</v>
      </c>
      <c r="P9" s="111" t="s">
        <v>155</v>
      </c>
      <c r="Q9" s="111" t="s">
        <v>159</v>
      </c>
      <c r="R9" s="111" t="s">
        <v>156</v>
      </c>
      <c r="S9" s="111" t="s">
        <v>159</v>
      </c>
      <c r="T9" s="111" t="s">
        <v>157</v>
      </c>
      <c r="U9" s="111" t="s">
        <v>159</v>
      </c>
    </row>
    <row r="10" spans="1:21" ht="11.45" customHeight="1" x14ac:dyDescent="0.25">
      <c r="A10" s="90" t="s">
        <v>158</v>
      </c>
      <c r="B10" s="91" t="s">
        <v>159</v>
      </c>
      <c r="C10" s="91" t="s">
        <v>159</v>
      </c>
      <c r="D10" s="91" t="s">
        <v>159</v>
      </c>
      <c r="E10" s="91" t="s">
        <v>159</v>
      </c>
      <c r="F10" s="91" t="s">
        <v>159</v>
      </c>
      <c r="G10" s="91" t="s">
        <v>159</v>
      </c>
      <c r="H10" s="91" t="s">
        <v>159</v>
      </c>
      <c r="I10" s="91" t="s">
        <v>159</v>
      </c>
      <c r="J10" s="91" t="s">
        <v>159</v>
      </c>
      <c r="K10" s="91" t="s">
        <v>159</v>
      </c>
      <c r="L10" s="91" t="s">
        <v>159</v>
      </c>
      <c r="M10" s="91" t="s">
        <v>159</v>
      </c>
      <c r="N10" s="91" t="s">
        <v>159</v>
      </c>
      <c r="O10" s="91" t="s">
        <v>159</v>
      </c>
      <c r="P10" s="91" t="s">
        <v>159</v>
      </c>
      <c r="Q10" s="91" t="s">
        <v>159</v>
      </c>
      <c r="R10" s="91" t="s">
        <v>159</v>
      </c>
      <c r="S10" s="91" t="s">
        <v>159</v>
      </c>
      <c r="T10" s="91" t="s">
        <v>159</v>
      </c>
      <c r="U10" s="91" t="s">
        <v>159</v>
      </c>
    </row>
    <row r="11" spans="1:21" ht="11.45" customHeight="1" x14ac:dyDescent="0.25">
      <c r="A11" s="92" t="s">
        <v>160</v>
      </c>
      <c r="B11" s="93" t="s">
        <v>192</v>
      </c>
      <c r="C11" s="93" t="s">
        <v>234</v>
      </c>
      <c r="D11" s="93" t="s">
        <v>192</v>
      </c>
      <c r="E11" s="93" t="s">
        <v>234</v>
      </c>
      <c r="F11" s="93">
        <v>375713</v>
      </c>
      <c r="G11" s="93" t="s">
        <v>159</v>
      </c>
      <c r="H11" s="93">
        <v>384335</v>
      </c>
      <c r="I11" s="93" t="s">
        <v>159</v>
      </c>
      <c r="J11" s="93">
        <v>394142</v>
      </c>
      <c r="K11" s="93" t="s">
        <v>159</v>
      </c>
      <c r="L11" s="93">
        <v>400427</v>
      </c>
      <c r="M11" s="93" t="s">
        <v>159</v>
      </c>
      <c r="N11" s="93">
        <v>413923</v>
      </c>
      <c r="O11" s="93" t="s">
        <v>159</v>
      </c>
      <c r="P11" s="93">
        <v>223668</v>
      </c>
      <c r="Q11" s="93" t="s">
        <v>159</v>
      </c>
      <c r="R11" s="93">
        <v>260715</v>
      </c>
      <c r="S11" s="93" t="s">
        <v>159</v>
      </c>
      <c r="T11" s="93">
        <v>393376</v>
      </c>
      <c r="U11" s="93" t="s">
        <v>159</v>
      </c>
    </row>
    <row r="12" spans="1:21" ht="11.45" customHeight="1" x14ac:dyDescent="0.25">
      <c r="A12" s="92" t="s">
        <v>235</v>
      </c>
      <c r="B12" s="94" t="s">
        <v>192</v>
      </c>
      <c r="C12" s="94" t="s">
        <v>234</v>
      </c>
      <c r="D12" s="94" t="s">
        <v>192</v>
      </c>
      <c r="E12" s="94" t="s">
        <v>234</v>
      </c>
      <c r="F12" s="94">
        <v>442307</v>
      </c>
      <c r="G12" s="94" t="s">
        <v>159</v>
      </c>
      <c r="H12" s="94">
        <v>452345</v>
      </c>
      <c r="I12" s="94" t="s">
        <v>159</v>
      </c>
      <c r="J12" s="94">
        <v>463054</v>
      </c>
      <c r="K12" s="94" t="s">
        <v>159</v>
      </c>
      <c r="L12" s="94">
        <v>470133</v>
      </c>
      <c r="M12" s="94" t="s">
        <v>159</v>
      </c>
      <c r="N12" s="94">
        <v>485747</v>
      </c>
      <c r="O12" s="94" t="s">
        <v>159</v>
      </c>
      <c r="P12" s="94" t="s">
        <v>192</v>
      </c>
      <c r="Q12" s="94" t="s">
        <v>159</v>
      </c>
      <c r="R12" s="94" t="s">
        <v>192</v>
      </c>
      <c r="S12" s="94" t="s">
        <v>159</v>
      </c>
      <c r="T12" s="94" t="s">
        <v>192</v>
      </c>
      <c r="U12" s="94" t="s">
        <v>159</v>
      </c>
    </row>
    <row r="13" spans="1:21" ht="11.45" customHeight="1" x14ac:dyDescent="0.25">
      <c r="A13" s="92" t="s">
        <v>236</v>
      </c>
      <c r="B13" s="93" t="s">
        <v>192</v>
      </c>
      <c r="C13" s="93" t="s">
        <v>234</v>
      </c>
      <c r="D13" s="93" t="s">
        <v>192</v>
      </c>
      <c r="E13" s="93" t="s">
        <v>234</v>
      </c>
      <c r="F13" s="93">
        <v>441366</v>
      </c>
      <c r="G13" s="93" t="s">
        <v>159</v>
      </c>
      <c r="H13" s="93">
        <v>451518</v>
      </c>
      <c r="I13" s="93" t="s">
        <v>159</v>
      </c>
      <c r="J13" s="93">
        <v>462318</v>
      </c>
      <c r="K13" s="93" t="s">
        <v>159</v>
      </c>
      <c r="L13" s="93">
        <v>469385</v>
      </c>
      <c r="M13" s="93" t="s">
        <v>159</v>
      </c>
      <c r="N13" s="93">
        <v>485023</v>
      </c>
      <c r="O13" s="93" t="s">
        <v>159</v>
      </c>
      <c r="P13" s="93" t="s">
        <v>192</v>
      </c>
      <c r="Q13" s="93" t="s">
        <v>159</v>
      </c>
      <c r="R13" s="93" t="s">
        <v>192</v>
      </c>
      <c r="S13" s="93" t="s">
        <v>159</v>
      </c>
      <c r="T13" s="93" t="s">
        <v>192</v>
      </c>
      <c r="U13" s="93" t="s">
        <v>159</v>
      </c>
    </row>
    <row r="14" spans="1:21" ht="11.45" customHeight="1" x14ac:dyDescent="0.25">
      <c r="A14" s="92" t="s">
        <v>161</v>
      </c>
      <c r="B14" s="94" t="s">
        <v>192</v>
      </c>
      <c r="C14" s="94" t="s">
        <v>234</v>
      </c>
      <c r="D14" s="94" t="s">
        <v>192</v>
      </c>
      <c r="E14" s="94" t="s">
        <v>234</v>
      </c>
      <c r="F14" s="94" t="s">
        <v>192</v>
      </c>
      <c r="G14" s="94" t="s">
        <v>234</v>
      </c>
      <c r="H14" s="94" t="s">
        <v>192</v>
      </c>
      <c r="I14" s="94" t="s">
        <v>234</v>
      </c>
      <c r="J14" s="94" t="s">
        <v>192</v>
      </c>
      <c r="K14" s="94" t="s">
        <v>234</v>
      </c>
      <c r="L14" s="94" t="s">
        <v>192</v>
      </c>
      <c r="M14" s="94" t="s">
        <v>234</v>
      </c>
      <c r="N14" s="94" t="s">
        <v>192</v>
      </c>
      <c r="O14" s="94" t="s">
        <v>234</v>
      </c>
      <c r="P14" s="94" t="s">
        <v>192</v>
      </c>
      <c r="Q14" s="94" t="s">
        <v>234</v>
      </c>
      <c r="R14" s="94" t="s">
        <v>192</v>
      </c>
      <c r="S14" s="94" t="s">
        <v>234</v>
      </c>
      <c r="T14" s="94" t="s">
        <v>192</v>
      </c>
      <c r="U14" s="94" t="s">
        <v>234</v>
      </c>
    </row>
    <row r="15" spans="1:21" ht="11.45" customHeight="1" x14ac:dyDescent="0.25">
      <c r="A15" s="92" t="s">
        <v>162</v>
      </c>
      <c r="B15" s="93">
        <v>1821</v>
      </c>
      <c r="C15" s="93" t="s">
        <v>159</v>
      </c>
      <c r="D15" s="93">
        <v>1698</v>
      </c>
      <c r="E15" s="93" t="s">
        <v>159</v>
      </c>
      <c r="F15" s="93">
        <v>1549</v>
      </c>
      <c r="G15" s="93" t="s">
        <v>159</v>
      </c>
      <c r="H15" s="93">
        <v>1455</v>
      </c>
      <c r="I15" s="93" t="s">
        <v>159</v>
      </c>
      <c r="J15" s="93">
        <v>1434</v>
      </c>
      <c r="K15" s="93" t="s">
        <v>159</v>
      </c>
      <c r="L15" s="93">
        <v>1476</v>
      </c>
      <c r="M15" s="93" t="s">
        <v>159</v>
      </c>
      <c r="N15" s="93">
        <v>1520</v>
      </c>
      <c r="O15" s="93" t="s">
        <v>159</v>
      </c>
      <c r="P15" s="93">
        <v>1118</v>
      </c>
      <c r="Q15" s="93" t="s">
        <v>159</v>
      </c>
      <c r="R15" s="93">
        <v>1203</v>
      </c>
      <c r="S15" s="93" t="s">
        <v>159</v>
      </c>
      <c r="T15" s="93">
        <v>1600</v>
      </c>
      <c r="U15" s="93" t="s">
        <v>159</v>
      </c>
    </row>
    <row r="16" spans="1:21" ht="11.45" customHeight="1" x14ac:dyDescent="0.25">
      <c r="A16" s="92" t="s">
        <v>163</v>
      </c>
      <c r="B16" s="94">
        <v>7512</v>
      </c>
      <c r="C16" s="94" t="s">
        <v>159</v>
      </c>
      <c r="D16" s="94">
        <v>7644</v>
      </c>
      <c r="E16" s="94" t="s">
        <v>159</v>
      </c>
      <c r="F16" s="94">
        <v>8125</v>
      </c>
      <c r="G16" s="94" t="s">
        <v>159</v>
      </c>
      <c r="H16" s="94">
        <v>8738</v>
      </c>
      <c r="I16" s="94" t="s">
        <v>159</v>
      </c>
      <c r="J16" s="94">
        <v>9403</v>
      </c>
      <c r="K16" s="94" t="s">
        <v>159</v>
      </c>
      <c r="L16" s="94">
        <v>10220</v>
      </c>
      <c r="M16" s="94" t="s">
        <v>159</v>
      </c>
      <c r="N16" s="94">
        <v>10856</v>
      </c>
      <c r="O16" s="94" t="s">
        <v>159</v>
      </c>
      <c r="P16" s="94">
        <v>6623</v>
      </c>
      <c r="Q16" s="94" t="s">
        <v>159</v>
      </c>
      <c r="R16" s="94">
        <v>6752</v>
      </c>
      <c r="S16" s="94" t="s">
        <v>159</v>
      </c>
      <c r="T16" s="94">
        <v>9394</v>
      </c>
      <c r="U16" s="94" t="s">
        <v>159</v>
      </c>
    </row>
    <row r="17" spans="1:21" ht="11.45" customHeight="1" x14ac:dyDescent="0.25">
      <c r="A17" s="92" t="s">
        <v>164</v>
      </c>
      <c r="B17" s="93">
        <v>6566</v>
      </c>
      <c r="C17" s="93" t="s">
        <v>159</v>
      </c>
      <c r="D17" s="93">
        <v>6513</v>
      </c>
      <c r="E17" s="93" t="s">
        <v>159</v>
      </c>
      <c r="F17" s="93">
        <v>6507</v>
      </c>
      <c r="G17" s="93" t="s">
        <v>159</v>
      </c>
      <c r="H17" s="93">
        <v>6332</v>
      </c>
      <c r="I17" s="93" t="s">
        <v>159</v>
      </c>
      <c r="J17" s="93">
        <v>6280</v>
      </c>
      <c r="K17" s="93" t="s">
        <v>159</v>
      </c>
      <c r="L17" s="93">
        <v>6182</v>
      </c>
      <c r="M17" s="93" t="s">
        <v>159</v>
      </c>
      <c r="N17" s="93">
        <v>6174</v>
      </c>
      <c r="O17" s="93" t="s">
        <v>159</v>
      </c>
      <c r="P17" s="93">
        <v>3940</v>
      </c>
      <c r="Q17" s="93" t="s">
        <v>159</v>
      </c>
      <c r="R17" s="93">
        <v>4181</v>
      </c>
      <c r="S17" s="93" t="s">
        <v>159</v>
      </c>
      <c r="T17" s="93">
        <v>6376</v>
      </c>
      <c r="U17" s="93" t="s">
        <v>159</v>
      </c>
    </row>
    <row r="18" spans="1:21" ht="11.45" customHeight="1" x14ac:dyDescent="0.25">
      <c r="A18" s="92" t="s">
        <v>165</v>
      </c>
      <c r="B18" s="94">
        <v>89450</v>
      </c>
      <c r="C18" s="94" t="s">
        <v>159</v>
      </c>
      <c r="D18" s="94">
        <v>90978</v>
      </c>
      <c r="E18" s="94" t="s">
        <v>159</v>
      </c>
      <c r="F18" s="94">
        <v>91050</v>
      </c>
      <c r="G18" s="94" t="s">
        <v>159</v>
      </c>
      <c r="H18" s="94">
        <v>95465</v>
      </c>
      <c r="I18" s="94" t="s">
        <v>159</v>
      </c>
      <c r="J18" s="94">
        <v>95529</v>
      </c>
      <c r="K18" s="94" t="s">
        <v>159</v>
      </c>
      <c r="L18" s="94">
        <v>98161</v>
      </c>
      <c r="M18" s="94" t="s">
        <v>159</v>
      </c>
      <c r="N18" s="94">
        <v>100252</v>
      </c>
      <c r="O18" s="94" t="s">
        <v>159</v>
      </c>
      <c r="P18" s="94">
        <v>57787</v>
      </c>
      <c r="Q18" s="94" t="s">
        <v>159</v>
      </c>
      <c r="R18" s="94">
        <v>57518</v>
      </c>
      <c r="S18" s="94" t="s">
        <v>159</v>
      </c>
      <c r="T18" s="94">
        <v>92313</v>
      </c>
      <c r="U18" s="94" t="s">
        <v>159</v>
      </c>
    </row>
    <row r="19" spans="1:21" ht="11.45" customHeight="1" x14ac:dyDescent="0.25">
      <c r="A19" s="92" t="s">
        <v>166</v>
      </c>
      <c r="B19" s="93">
        <v>223</v>
      </c>
      <c r="C19" s="93" t="s">
        <v>159</v>
      </c>
      <c r="D19" s="93">
        <v>280</v>
      </c>
      <c r="E19" s="93" t="s">
        <v>159</v>
      </c>
      <c r="F19" s="93">
        <v>286</v>
      </c>
      <c r="G19" s="93" t="s">
        <v>159</v>
      </c>
      <c r="H19" s="93">
        <v>316</v>
      </c>
      <c r="I19" s="93" t="s">
        <v>159</v>
      </c>
      <c r="J19" s="93">
        <v>366</v>
      </c>
      <c r="K19" s="93" t="s">
        <v>159</v>
      </c>
      <c r="L19" s="93">
        <v>417</v>
      </c>
      <c r="M19" s="93" t="s">
        <v>159</v>
      </c>
      <c r="N19" s="93">
        <v>392</v>
      </c>
      <c r="O19" s="93" t="s">
        <v>159</v>
      </c>
      <c r="P19" s="93">
        <v>263</v>
      </c>
      <c r="Q19" s="93" t="s">
        <v>159</v>
      </c>
      <c r="R19" s="93">
        <v>290</v>
      </c>
      <c r="S19" s="93" t="s">
        <v>159</v>
      </c>
      <c r="T19" s="93">
        <v>382</v>
      </c>
      <c r="U19" s="93" t="s">
        <v>159</v>
      </c>
    </row>
    <row r="20" spans="1:21" ht="11.45" customHeight="1" x14ac:dyDescent="0.25">
      <c r="A20" s="92" t="s">
        <v>167</v>
      </c>
      <c r="B20" s="94">
        <v>1569</v>
      </c>
      <c r="C20" s="94" t="s">
        <v>159</v>
      </c>
      <c r="D20" s="94">
        <v>1728</v>
      </c>
      <c r="E20" s="94" t="s">
        <v>159</v>
      </c>
      <c r="F20" s="94">
        <v>1918</v>
      </c>
      <c r="G20" s="94" t="s">
        <v>159</v>
      </c>
      <c r="H20" s="94">
        <v>1991</v>
      </c>
      <c r="I20" s="94" t="s">
        <v>159</v>
      </c>
      <c r="J20" s="94">
        <v>2122</v>
      </c>
      <c r="K20" s="94" t="s">
        <v>159</v>
      </c>
      <c r="L20" s="94">
        <v>2281</v>
      </c>
      <c r="M20" s="94" t="s">
        <v>159</v>
      </c>
      <c r="N20" s="94">
        <v>2399</v>
      </c>
      <c r="O20" s="94" t="s">
        <v>159</v>
      </c>
      <c r="P20" s="94">
        <v>834</v>
      </c>
      <c r="Q20" s="94" t="s">
        <v>159</v>
      </c>
      <c r="R20" s="94">
        <v>870</v>
      </c>
      <c r="S20" s="94" t="s">
        <v>159</v>
      </c>
      <c r="T20" s="94">
        <v>1748</v>
      </c>
      <c r="U20" s="94" t="s">
        <v>159</v>
      </c>
    </row>
    <row r="21" spans="1:21" ht="11.45" customHeight="1" x14ac:dyDescent="0.25">
      <c r="A21" s="92" t="s">
        <v>168</v>
      </c>
      <c r="B21" s="93">
        <v>1056</v>
      </c>
      <c r="C21" s="93" t="s">
        <v>159</v>
      </c>
      <c r="D21" s="93">
        <v>1072</v>
      </c>
      <c r="E21" s="93" t="s">
        <v>159</v>
      </c>
      <c r="F21" s="93">
        <v>1263</v>
      </c>
      <c r="G21" s="93" t="s">
        <v>159</v>
      </c>
      <c r="H21" s="93">
        <v>1192</v>
      </c>
      <c r="I21" s="93" t="s">
        <v>159</v>
      </c>
      <c r="J21" s="93">
        <v>1112</v>
      </c>
      <c r="K21" s="93" t="s">
        <v>159</v>
      </c>
      <c r="L21" s="93">
        <v>1104</v>
      </c>
      <c r="M21" s="93" t="s">
        <v>159</v>
      </c>
      <c r="N21" s="93">
        <v>1252</v>
      </c>
      <c r="O21" s="93" t="s">
        <v>159</v>
      </c>
      <c r="P21" s="93">
        <v>640</v>
      </c>
      <c r="Q21" s="93" t="s">
        <v>159</v>
      </c>
      <c r="R21" s="93">
        <v>653</v>
      </c>
      <c r="S21" s="93" t="s">
        <v>159</v>
      </c>
      <c r="T21" s="93">
        <v>1117</v>
      </c>
      <c r="U21" s="93" t="s">
        <v>159</v>
      </c>
    </row>
    <row r="22" spans="1:21" ht="11.45" customHeight="1" x14ac:dyDescent="0.25">
      <c r="A22" s="92" t="s">
        <v>169</v>
      </c>
      <c r="B22" s="94">
        <v>23660</v>
      </c>
      <c r="C22" s="94" t="s">
        <v>159</v>
      </c>
      <c r="D22" s="94">
        <v>24915</v>
      </c>
      <c r="E22" s="94" t="s">
        <v>159</v>
      </c>
      <c r="F22" s="94">
        <v>26018</v>
      </c>
      <c r="G22" s="94" t="s">
        <v>159</v>
      </c>
      <c r="H22" s="94">
        <v>26532</v>
      </c>
      <c r="I22" s="94" t="s">
        <v>159</v>
      </c>
      <c r="J22" s="94">
        <v>27374</v>
      </c>
      <c r="K22" s="94" t="s">
        <v>159</v>
      </c>
      <c r="L22" s="94">
        <v>28317</v>
      </c>
      <c r="M22" s="94" t="s">
        <v>159</v>
      </c>
      <c r="N22" s="94">
        <v>28703</v>
      </c>
      <c r="O22" s="94" t="s">
        <v>159</v>
      </c>
      <c r="P22" s="94">
        <v>11987</v>
      </c>
      <c r="Q22" s="94" t="s">
        <v>159</v>
      </c>
      <c r="R22" s="94">
        <v>17002</v>
      </c>
      <c r="S22" s="94" t="s">
        <v>159</v>
      </c>
      <c r="T22" s="94">
        <v>27489</v>
      </c>
      <c r="U22" s="94" t="s">
        <v>159</v>
      </c>
    </row>
    <row r="23" spans="1:21" ht="11.45" customHeight="1" x14ac:dyDescent="0.25">
      <c r="A23" s="92" t="s">
        <v>170</v>
      </c>
      <c r="B23" s="93">
        <v>90485</v>
      </c>
      <c r="C23" s="93" t="s">
        <v>159</v>
      </c>
      <c r="D23" s="93">
        <v>89499</v>
      </c>
      <c r="E23" s="93" t="s">
        <v>159</v>
      </c>
      <c r="F23" s="93">
        <v>91377</v>
      </c>
      <c r="G23" s="93" t="s">
        <v>159</v>
      </c>
      <c r="H23" s="93">
        <v>91832</v>
      </c>
      <c r="I23" s="93" t="s">
        <v>159</v>
      </c>
      <c r="J23" s="93">
        <v>95024</v>
      </c>
      <c r="K23" s="93" t="s">
        <v>159</v>
      </c>
      <c r="L23" s="93">
        <v>91818</v>
      </c>
      <c r="M23" s="93" t="s">
        <v>159</v>
      </c>
      <c r="N23" s="93">
        <v>96540</v>
      </c>
      <c r="O23" s="93" t="s">
        <v>159</v>
      </c>
      <c r="P23" s="93">
        <v>56606</v>
      </c>
      <c r="Q23" s="93" t="s">
        <v>159</v>
      </c>
      <c r="R23" s="93">
        <v>75854</v>
      </c>
      <c r="S23" s="93" t="s">
        <v>159</v>
      </c>
      <c r="T23" s="93">
        <v>102814</v>
      </c>
      <c r="U23" s="93" t="s">
        <v>159</v>
      </c>
    </row>
    <row r="24" spans="1:21" ht="11.45" customHeight="1" x14ac:dyDescent="0.25">
      <c r="A24" s="92" t="s">
        <v>171</v>
      </c>
      <c r="B24" s="94">
        <v>935</v>
      </c>
      <c r="C24" s="94" t="s">
        <v>159</v>
      </c>
      <c r="D24" s="94">
        <v>917</v>
      </c>
      <c r="E24" s="94" t="s">
        <v>159</v>
      </c>
      <c r="F24" s="94">
        <v>941</v>
      </c>
      <c r="G24" s="94" t="s">
        <v>159</v>
      </c>
      <c r="H24" s="94">
        <v>827</v>
      </c>
      <c r="I24" s="94" t="s">
        <v>159</v>
      </c>
      <c r="J24" s="94">
        <v>736</v>
      </c>
      <c r="K24" s="94" t="s">
        <v>159</v>
      </c>
      <c r="L24" s="94">
        <v>747</v>
      </c>
      <c r="M24" s="94" t="s">
        <v>159</v>
      </c>
      <c r="N24" s="94">
        <v>724</v>
      </c>
      <c r="O24" s="94" t="s">
        <v>159</v>
      </c>
      <c r="P24" s="94">
        <v>448</v>
      </c>
      <c r="Q24" s="94" t="s">
        <v>159</v>
      </c>
      <c r="R24" s="94">
        <v>538</v>
      </c>
      <c r="S24" s="94" t="s">
        <v>159</v>
      </c>
      <c r="T24" s="94">
        <v>812</v>
      </c>
      <c r="U24" s="94" t="s">
        <v>159</v>
      </c>
    </row>
    <row r="25" spans="1:21" ht="11.45" customHeight="1" x14ac:dyDescent="0.25">
      <c r="A25" s="92" t="s">
        <v>172</v>
      </c>
      <c r="B25" s="93">
        <v>47707</v>
      </c>
      <c r="C25" s="93" t="s">
        <v>159</v>
      </c>
      <c r="D25" s="93">
        <v>48881</v>
      </c>
      <c r="E25" s="93" t="s">
        <v>159</v>
      </c>
      <c r="F25" s="93">
        <v>51121</v>
      </c>
      <c r="G25" s="93" t="s">
        <v>159</v>
      </c>
      <c r="H25" s="93">
        <v>51716</v>
      </c>
      <c r="I25" s="93" t="s">
        <v>159</v>
      </c>
      <c r="J25" s="93">
        <v>52778</v>
      </c>
      <c r="K25" s="93" t="s">
        <v>159</v>
      </c>
      <c r="L25" s="93">
        <v>55037</v>
      </c>
      <c r="M25" s="93" t="s">
        <v>159</v>
      </c>
      <c r="N25" s="93">
        <v>56160</v>
      </c>
      <c r="O25" s="93" t="s">
        <v>159</v>
      </c>
      <c r="P25" s="93">
        <v>22064</v>
      </c>
      <c r="Q25" s="93" t="s">
        <v>159</v>
      </c>
      <c r="R25" s="93">
        <v>27444</v>
      </c>
      <c r="S25" s="93" t="s">
        <v>159</v>
      </c>
      <c r="T25" s="93">
        <v>46143</v>
      </c>
      <c r="U25" s="93" t="s">
        <v>159</v>
      </c>
    </row>
    <row r="26" spans="1:21" ht="11.45" customHeight="1" x14ac:dyDescent="0.25">
      <c r="A26" s="92" t="s">
        <v>174</v>
      </c>
      <c r="B26" s="94">
        <v>721</v>
      </c>
      <c r="C26" s="94" t="s">
        <v>159</v>
      </c>
      <c r="D26" s="94">
        <v>644</v>
      </c>
      <c r="E26" s="94" t="s">
        <v>159</v>
      </c>
      <c r="F26" s="94">
        <v>590</v>
      </c>
      <c r="G26" s="94" t="s">
        <v>159</v>
      </c>
      <c r="H26" s="94">
        <v>584</v>
      </c>
      <c r="I26" s="94" t="s">
        <v>159</v>
      </c>
      <c r="J26" s="94">
        <v>596</v>
      </c>
      <c r="K26" s="94" t="s">
        <v>159</v>
      </c>
      <c r="L26" s="94">
        <v>624</v>
      </c>
      <c r="M26" s="94" t="s">
        <v>159</v>
      </c>
      <c r="N26" s="94">
        <v>643</v>
      </c>
      <c r="O26" s="94" t="s">
        <v>159</v>
      </c>
      <c r="P26" s="94">
        <v>413</v>
      </c>
      <c r="Q26" s="94" t="s">
        <v>159</v>
      </c>
      <c r="R26" s="94">
        <v>361</v>
      </c>
      <c r="S26" s="94" t="s">
        <v>159</v>
      </c>
      <c r="T26" s="94">
        <v>541</v>
      </c>
      <c r="U26" s="94" t="s">
        <v>159</v>
      </c>
    </row>
    <row r="27" spans="1:21" ht="11.45" customHeight="1" x14ac:dyDescent="0.25">
      <c r="A27" s="92" t="s">
        <v>175</v>
      </c>
      <c r="B27" s="93">
        <v>278</v>
      </c>
      <c r="C27" s="93" t="s">
        <v>159</v>
      </c>
      <c r="D27" s="93">
        <v>270</v>
      </c>
      <c r="E27" s="93" t="s">
        <v>159</v>
      </c>
      <c r="F27" s="93">
        <v>262</v>
      </c>
      <c r="G27" s="93" t="s">
        <v>159</v>
      </c>
      <c r="H27" s="93">
        <v>280</v>
      </c>
      <c r="I27" s="93" t="s">
        <v>159</v>
      </c>
      <c r="J27" s="93">
        <v>315</v>
      </c>
      <c r="K27" s="93" t="s">
        <v>159</v>
      </c>
      <c r="L27" s="93">
        <v>354</v>
      </c>
      <c r="M27" s="93" t="s">
        <v>159</v>
      </c>
      <c r="N27" s="93">
        <v>359</v>
      </c>
      <c r="O27" s="93" t="s">
        <v>159</v>
      </c>
      <c r="P27" s="93">
        <v>237</v>
      </c>
      <c r="Q27" s="93" t="s">
        <v>159</v>
      </c>
      <c r="R27" s="93">
        <v>287</v>
      </c>
      <c r="S27" s="93" t="s">
        <v>159</v>
      </c>
      <c r="T27" s="93">
        <v>382</v>
      </c>
      <c r="U27" s="93" t="s">
        <v>159</v>
      </c>
    </row>
    <row r="28" spans="1:21" ht="11.45" customHeight="1" x14ac:dyDescent="0.25">
      <c r="A28" s="92" t="s">
        <v>176</v>
      </c>
      <c r="B28" s="94">
        <v>394</v>
      </c>
      <c r="C28" s="94" t="s">
        <v>159</v>
      </c>
      <c r="D28" s="94">
        <v>366</v>
      </c>
      <c r="E28" s="94" t="s">
        <v>159</v>
      </c>
      <c r="F28" s="94">
        <v>418</v>
      </c>
      <c r="G28" s="94" t="s">
        <v>159</v>
      </c>
      <c r="H28" s="94">
        <v>417</v>
      </c>
      <c r="I28" s="94" t="s">
        <v>159</v>
      </c>
      <c r="J28" s="94">
        <v>438</v>
      </c>
      <c r="K28" s="94" t="s">
        <v>159</v>
      </c>
      <c r="L28" s="94">
        <v>443</v>
      </c>
      <c r="M28" s="94" t="s">
        <v>159</v>
      </c>
      <c r="N28" s="94">
        <v>463</v>
      </c>
      <c r="O28" s="94" t="s">
        <v>159</v>
      </c>
      <c r="P28" s="94">
        <v>268</v>
      </c>
      <c r="Q28" s="94" t="s">
        <v>159</v>
      </c>
      <c r="R28" s="94">
        <v>304</v>
      </c>
      <c r="S28" s="94" t="s">
        <v>159</v>
      </c>
      <c r="T28" s="94">
        <v>389</v>
      </c>
      <c r="U28" s="94" t="s">
        <v>159</v>
      </c>
    </row>
    <row r="29" spans="1:21" ht="11.45" customHeight="1" x14ac:dyDescent="0.25">
      <c r="A29" s="92" t="s">
        <v>177</v>
      </c>
      <c r="B29" s="93">
        <v>7806</v>
      </c>
      <c r="C29" s="93" t="s">
        <v>159</v>
      </c>
      <c r="D29" s="93">
        <v>7710</v>
      </c>
      <c r="E29" s="93" t="s">
        <v>159</v>
      </c>
      <c r="F29" s="93" t="s">
        <v>192</v>
      </c>
      <c r="G29" s="93" t="s">
        <v>234</v>
      </c>
      <c r="H29" s="93" t="s">
        <v>192</v>
      </c>
      <c r="I29" s="93" t="s">
        <v>234</v>
      </c>
      <c r="J29" s="93" t="s">
        <v>192</v>
      </c>
      <c r="K29" s="93" t="s">
        <v>234</v>
      </c>
      <c r="L29" s="93" t="s">
        <v>192</v>
      </c>
      <c r="M29" s="93" t="s">
        <v>234</v>
      </c>
      <c r="N29" s="93" t="s">
        <v>192</v>
      </c>
      <c r="O29" s="93" t="s">
        <v>234</v>
      </c>
      <c r="P29" s="93" t="s">
        <v>192</v>
      </c>
      <c r="Q29" s="93" t="s">
        <v>234</v>
      </c>
      <c r="R29" s="93" t="s">
        <v>192</v>
      </c>
      <c r="S29" s="93" t="s">
        <v>234</v>
      </c>
      <c r="T29" s="93" t="s">
        <v>192</v>
      </c>
      <c r="U29" s="93" t="s">
        <v>234</v>
      </c>
    </row>
    <row r="30" spans="1:21" ht="11.45" customHeight="1" x14ac:dyDescent="0.25">
      <c r="A30" s="92" t="s">
        <v>179</v>
      </c>
      <c r="B30" s="94" t="s">
        <v>192</v>
      </c>
      <c r="C30" s="94" t="s">
        <v>234</v>
      </c>
      <c r="D30" s="94" t="s">
        <v>192</v>
      </c>
      <c r="E30" s="94" t="s">
        <v>234</v>
      </c>
      <c r="F30" s="94" t="s">
        <v>192</v>
      </c>
      <c r="G30" s="94" t="s">
        <v>234</v>
      </c>
      <c r="H30" s="94" t="s">
        <v>192</v>
      </c>
      <c r="I30" s="94" t="s">
        <v>234</v>
      </c>
      <c r="J30" s="94" t="s">
        <v>192</v>
      </c>
      <c r="K30" s="94" t="s">
        <v>234</v>
      </c>
      <c r="L30" s="94" t="s">
        <v>192</v>
      </c>
      <c r="M30" s="94" t="s">
        <v>234</v>
      </c>
      <c r="N30" s="94" t="s">
        <v>192</v>
      </c>
      <c r="O30" s="94" t="s">
        <v>234</v>
      </c>
      <c r="P30" s="94" t="s">
        <v>192</v>
      </c>
      <c r="Q30" s="94" t="s">
        <v>234</v>
      </c>
      <c r="R30" s="94" t="s">
        <v>192</v>
      </c>
      <c r="S30" s="94" t="s">
        <v>234</v>
      </c>
      <c r="T30" s="94" t="s">
        <v>192</v>
      </c>
      <c r="U30" s="94" t="s">
        <v>234</v>
      </c>
    </row>
    <row r="31" spans="1:21" ht="11.45" customHeight="1" x14ac:dyDescent="0.25">
      <c r="A31" s="92" t="s">
        <v>180</v>
      </c>
      <c r="B31" s="93">
        <v>11188</v>
      </c>
      <c r="C31" s="93" t="s">
        <v>159</v>
      </c>
      <c r="D31" s="93">
        <v>11345</v>
      </c>
      <c r="E31" s="93" t="s">
        <v>159</v>
      </c>
      <c r="F31" s="93">
        <v>11433</v>
      </c>
      <c r="G31" s="93" t="s">
        <v>159</v>
      </c>
      <c r="H31" s="93">
        <v>12021</v>
      </c>
      <c r="I31" s="93" t="s">
        <v>159</v>
      </c>
      <c r="J31" s="93">
        <v>12077</v>
      </c>
      <c r="K31" s="93" t="s">
        <v>159</v>
      </c>
      <c r="L31" s="93">
        <v>12681</v>
      </c>
      <c r="M31" s="93" t="s">
        <v>159</v>
      </c>
      <c r="N31" s="93">
        <v>12761</v>
      </c>
      <c r="O31" s="93" t="s">
        <v>159</v>
      </c>
      <c r="P31" s="93">
        <v>6964</v>
      </c>
      <c r="Q31" s="93" t="s">
        <v>159</v>
      </c>
      <c r="R31" s="93">
        <v>8054</v>
      </c>
      <c r="S31" s="93" t="s">
        <v>159</v>
      </c>
      <c r="T31" s="93">
        <v>12371</v>
      </c>
      <c r="U31" s="93" t="s">
        <v>159</v>
      </c>
    </row>
    <row r="32" spans="1:21" ht="11.45" customHeight="1" x14ac:dyDescent="0.25">
      <c r="A32" s="92" t="s">
        <v>181</v>
      </c>
      <c r="B32" s="94">
        <v>16453</v>
      </c>
      <c r="C32" s="94" t="s">
        <v>159</v>
      </c>
      <c r="D32" s="94">
        <v>15479</v>
      </c>
      <c r="E32" s="94" t="s">
        <v>159</v>
      </c>
      <c r="F32" s="94">
        <v>17024</v>
      </c>
      <c r="G32" s="94" t="s">
        <v>159</v>
      </c>
      <c r="H32" s="94">
        <v>18753</v>
      </c>
      <c r="I32" s="94" t="s">
        <v>159</v>
      </c>
      <c r="J32" s="94">
        <v>20120</v>
      </c>
      <c r="K32" s="94" t="s">
        <v>159</v>
      </c>
      <c r="L32" s="94">
        <v>20849</v>
      </c>
      <c r="M32" s="94" t="s">
        <v>159</v>
      </c>
      <c r="N32" s="94" t="s">
        <v>192</v>
      </c>
      <c r="O32" s="94" t="s">
        <v>234</v>
      </c>
      <c r="P32" s="94" t="s">
        <v>192</v>
      </c>
      <c r="Q32" s="94" t="s">
        <v>234</v>
      </c>
      <c r="R32" s="94" t="s">
        <v>192</v>
      </c>
      <c r="S32" s="94" t="s">
        <v>234</v>
      </c>
      <c r="T32" s="94">
        <v>23646</v>
      </c>
      <c r="U32" s="94" t="s">
        <v>159</v>
      </c>
    </row>
    <row r="33" spans="1:21" ht="11.45" customHeight="1" x14ac:dyDescent="0.25">
      <c r="A33" s="92" t="s">
        <v>182</v>
      </c>
      <c r="B33" s="93">
        <v>3649</v>
      </c>
      <c r="C33" s="93" t="s">
        <v>159</v>
      </c>
      <c r="D33" s="93">
        <v>3852</v>
      </c>
      <c r="E33" s="93" t="s">
        <v>159</v>
      </c>
      <c r="F33" s="93">
        <v>3957</v>
      </c>
      <c r="G33" s="93" t="s">
        <v>159</v>
      </c>
      <c r="H33" s="93">
        <v>4266</v>
      </c>
      <c r="I33" s="93" t="s">
        <v>159</v>
      </c>
      <c r="J33" s="93">
        <v>4516</v>
      </c>
      <c r="K33" s="93" t="s">
        <v>159</v>
      </c>
      <c r="L33" s="93">
        <v>4570</v>
      </c>
      <c r="M33" s="93" t="s">
        <v>159</v>
      </c>
      <c r="N33" s="93">
        <v>5055</v>
      </c>
      <c r="O33" s="93" t="s">
        <v>159</v>
      </c>
      <c r="P33" s="93">
        <v>2563</v>
      </c>
      <c r="Q33" s="93" t="s">
        <v>159</v>
      </c>
      <c r="R33" s="93">
        <v>2912</v>
      </c>
      <c r="S33" s="93" t="s">
        <v>159</v>
      </c>
      <c r="T33" s="93">
        <v>4419</v>
      </c>
      <c r="U33" s="93" t="s">
        <v>159</v>
      </c>
    </row>
    <row r="34" spans="1:21" ht="11.45" customHeight="1" x14ac:dyDescent="0.25">
      <c r="A34" s="92" t="s">
        <v>183</v>
      </c>
      <c r="B34" s="94">
        <v>4352</v>
      </c>
      <c r="C34" s="94" t="s">
        <v>159</v>
      </c>
      <c r="D34" s="94">
        <v>4971</v>
      </c>
      <c r="E34" s="94" t="s">
        <v>159</v>
      </c>
      <c r="F34" s="94">
        <v>4910</v>
      </c>
      <c r="G34" s="94" t="s">
        <v>159</v>
      </c>
      <c r="H34" s="94">
        <v>4731</v>
      </c>
      <c r="I34" s="94" t="s">
        <v>159</v>
      </c>
      <c r="J34" s="94">
        <v>5556</v>
      </c>
      <c r="K34" s="94" t="s">
        <v>159</v>
      </c>
      <c r="L34" s="94">
        <v>5426</v>
      </c>
      <c r="M34" s="94" t="s">
        <v>159</v>
      </c>
      <c r="N34" s="94">
        <v>5735</v>
      </c>
      <c r="O34" s="94" t="s">
        <v>159</v>
      </c>
      <c r="P34" s="94">
        <v>3609</v>
      </c>
      <c r="Q34" s="94" t="s">
        <v>159</v>
      </c>
      <c r="R34" s="94">
        <v>4104</v>
      </c>
      <c r="S34" s="94" t="s">
        <v>159</v>
      </c>
      <c r="T34" s="94">
        <v>5616</v>
      </c>
      <c r="U34" s="94" t="s">
        <v>159</v>
      </c>
    </row>
    <row r="35" spans="1:21" ht="11.45" customHeight="1" x14ac:dyDescent="0.25">
      <c r="A35" s="92" t="s">
        <v>184</v>
      </c>
      <c r="B35" s="93">
        <v>679</v>
      </c>
      <c r="C35" s="93" t="s">
        <v>159</v>
      </c>
      <c r="D35" s="93">
        <v>620</v>
      </c>
      <c r="E35" s="93" t="s">
        <v>159</v>
      </c>
      <c r="F35" s="93">
        <v>628</v>
      </c>
      <c r="G35" s="93" t="s">
        <v>159</v>
      </c>
      <c r="H35" s="93">
        <v>611</v>
      </c>
      <c r="I35" s="93" t="s">
        <v>159</v>
      </c>
      <c r="J35" s="93">
        <v>570</v>
      </c>
      <c r="K35" s="93" t="s">
        <v>159</v>
      </c>
      <c r="L35" s="93">
        <v>568</v>
      </c>
      <c r="M35" s="93" t="s">
        <v>159</v>
      </c>
      <c r="N35" s="93">
        <v>572</v>
      </c>
      <c r="O35" s="93" t="s">
        <v>159</v>
      </c>
      <c r="P35" s="93">
        <v>338</v>
      </c>
      <c r="Q35" s="93" t="s">
        <v>159</v>
      </c>
      <c r="R35" s="93">
        <v>504</v>
      </c>
      <c r="S35" s="93" t="s">
        <v>159</v>
      </c>
      <c r="T35" s="93">
        <v>645</v>
      </c>
      <c r="U35" s="93" t="s">
        <v>159</v>
      </c>
    </row>
    <row r="36" spans="1:21" ht="11.45" customHeight="1" x14ac:dyDescent="0.25">
      <c r="A36" s="92" t="s">
        <v>185</v>
      </c>
      <c r="B36" s="94">
        <v>2485</v>
      </c>
      <c r="C36" s="94" t="s">
        <v>159</v>
      </c>
      <c r="D36" s="94">
        <v>2583</v>
      </c>
      <c r="E36" s="94" t="s">
        <v>159</v>
      </c>
      <c r="F36" s="94">
        <v>3411</v>
      </c>
      <c r="G36" s="94" t="s">
        <v>159</v>
      </c>
      <c r="H36" s="94">
        <v>3484</v>
      </c>
      <c r="I36" s="94" t="s">
        <v>159</v>
      </c>
      <c r="J36" s="94">
        <v>3754</v>
      </c>
      <c r="K36" s="94" t="s">
        <v>159</v>
      </c>
      <c r="L36" s="94">
        <v>3792</v>
      </c>
      <c r="M36" s="94" t="s">
        <v>159</v>
      </c>
      <c r="N36" s="94">
        <v>3957</v>
      </c>
      <c r="O36" s="94" t="s">
        <v>159</v>
      </c>
      <c r="P36" s="94">
        <v>2133</v>
      </c>
      <c r="Q36" s="94" t="s">
        <v>159</v>
      </c>
      <c r="R36" s="94">
        <v>1969</v>
      </c>
      <c r="S36" s="94" t="s">
        <v>159</v>
      </c>
      <c r="T36" s="94">
        <v>3168</v>
      </c>
      <c r="U36" s="94" t="s">
        <v>159</v>
      </c>
    </row>
    <row r="37" spans="1:21" ht="11.45" customHeight="1" x14ac:dyDescent="0.25">
      <c r="A37" s="92" t="s">
        <v>186</v>
      </c>
      <c r="B37" s="93">
        <v>4053</v>
      </c>
      <c r="C37" s="93" t="s">
        <v>159</v>
      </c>
      <c r="D37" s="93">
        <v>3874</v>
      </c>
      <c r="E37" s="93" t="s">
        <v>159</v>
      </c>
      <c r="F37" s="93">
        <v>4114</v>
      </c>
      <c r="G37" s="93" t="s">
        <v>159</v>
      </c>
      <c r="H37" s="93">
        <v>3868</v>
      </c>
      <c r="I37" s="93" t="s">
        <v>159</v>
      </c>
      <c r="J37" s="93">
        <v>4271</v>
      </c>
      <c r="K37" s="93" t="s">
        <v>159</v>
      </c>
      <c r="L37" s="93">
        <v>4535</v>
      </c>
      <c r="M37" s="93" t="s">
        <v>159</v>
      </c>
      <c r="N37" s="93">
        <v>4924</v>
      </c>
      <c r="O37" s="93" t="s">
        <v>159</v>
      </c>
      <c r="P37" s="93">
        <v>2820</v>
      </c>
      <c r="Q37" s="93" t="s">
        <v>159</v>
      </c>
      <c r="R37" s="93">
        <v>2903</v>
      </c>
      <c r="S37" s="93" t="s">
        <v>159</v>
      </c>
      <c r="T37" s="93">
        <v>4572</v>
      </c>
      <c r="U37" s="93" t="s">
        <v>159</v>
      </c>
    </row>
    <row r="38" spans="1:21" ht="11.45" customHeight="1" x14ac:dyDescent="0.25">
      <c r="A38" s="92" t="s">
        <v>187</v>
      </c>
      <c r="B38" s="94">
        <v>11842</v>
      </c>
      <c r="C38" s="94" t="s">
        <v>159</v>
      </c>
      <c r="D38" s="94">
        <v>12121</v>
      </c>
      <c r="E38" s="94" t="s">
        <v>159</v>
      </c>
      <c r="F38" s="94">
        <v>12741</v>
      </c>
      <c r="G38" s="94" t="s">
        <v>159</v>
      </c>
      <c r="H38" s="94">
        <v>12800</v>
      </c>
      <c r="I38" s="94" t="s">
        <v>159</v>
      </c>
      <c r="J38" s="94">
        <v>13331</v>
      </c>
      <c r="K38" s="94" t="s">
        <v>159</v>
      </c>
      <c r="L38" s="94">
        <v>13547</v>
      </c>
      <c r="M38" s="94" t="s">
        <v>159</v>
      </c>
      <c r="N38" s="94">
        <v>14617</v>
      </c>
      <c r="O38" s="94" t="s">
        <v>159</v>
      </c>
      <c r="P38" s="94">
        <v>8129</v>
      </c>
      <c r="Q38" s="94" t="s">
        <v>159</v>
      </c>
      <c r="R38" s="94">
        <v>8027</v>
      </c>
      <c r="S38" s="94" t="s">
        <v>159</v>
      </c>
      <c r="T38" s="94">
        <v>12879</v>
      </c>
      <c r="U38" s="94" t="s">
        <v>159</v>
      </c>
    </row>
    <row r="39" spans="1:21" ht="11.45" customHeight="1" x14ac:dyDescent="0.25">
      <c r="A39" s="92" t="s">
        <v>189</v>
      </c>
      <c r="B39" s="93">
        <v>3260</v>
      </c>
      <c r="C39" s="93" t="s">
        <v>159</v>
      </c>
      <c r="D39" s="93">
        <v>3440</v>
      </c>
      <c r="E39" s="93" t="s">
        <v>159</v>
      </c>
      <c r="F39" s="93">
        <v>3555</v>
      </c>
      <c r="G39" s="93" t="s">
        <v>159</v>
      </c>
      <c r="H39" s="93">
        <v>3695</v>
      </c>
      <c r="I39" s="93" t="s">
        <v>159</v>
      </c>
      <c r="J39" s="93">
        <v>3584</v>
      </c>
      <c r="K39" s="93" t="s">
        <v>159</v>
      </c>
      <c r="L39" s="93">
        <v>3722</v>
      </c>
      <c r="M39" s="93" t="s">
        <v>159</v>
      </c>
      <c r="N39" s="93">
        <v>3715</v>
      </c>
      <c r="O39" s="93" t="s">
        <v>159</v>
      </c>
      <c r="P39" s="93">
        <v>1801</v>
      </c>
      <c r="Q39" s="93" t="s">
        <v>159</v>
      </c>
      <c r="R39" s="93">
        <v>1780</v>
      </c>
      <c r="S39" s="93" t="s">
        <v>159</v>
      </c>
      <c r="T39" s="93">
        <v>3079</v>
      </c>
      <c r="U39" s="93" t="s">
        <v>159</v>
      </c>
    </row>
    <row r="40" spans="1:21" ht="11.45" customHeight="1" x14ac:dyDescent="0.25">
      <c r="A40" s="92" t="s">
        <v>190</v>
      </c>
      <c r="B40" s="94">
        <v>18277</v>
      </c>
      <c r="C40" s="94" t="s">
        <v>159</v>
      </c>
      <c r="D40" s="94">
        <v>18801</v>
      </c>
      <c r="E40" s="94" t="s">
        <v>159</v>
      </c>
      <c r="F40" s="94">
        <v>19089</v>
      </c>
      <c r="G40" s="94" t="s">
        <v>159</v>
      </c>
      <c r="H40" s="94">
        <v>19573</v>
      </c>
      <c r="I40" s="94" t="s">
        <v>159</v>
      </c>
      <c r="J40" s="94">
        <v>19586</v>
      </c>
      <c r="K40" s="94" t="s">
        <v>159</v>
      </c>
      <c r="L40" s="94">
        <v>19245</v>
      </c>
      <c r="M40" s="94" t="s">
        <v>159</v>
      </c>
      <c r="N40" s="94">
        <v>20315</v>
      </c>
      <c r="O40" s="94" t="s">
        <v>159</v>
      </c>
      <c r="P40" s="94">
        <v>12419</v>
      </c>
      <c r="Q40" s="94" t="s">
        <v>159</v>
      </c>
      <c r="R40" s="94">
        <v>13321</v>
      </c>
      <c r="S40" s="94" t="s">
        <v>159</v>
      </c>
      <c r="T40" s="94">
        <v>18022</v>
      </c>
      <c r="U40" s="94" t="s">
        <v>159</v>
      </c>
    </row>
    <row r="41" spans="1:21" ht="11.45" customHeight="1" x14ac:dyDescent="0.25">
      <c r="A41" s="92" t="s">
        <v>237</v>
      </c>
      <c r="B41" s="93">
        <v>61950</v>
      </c>
      <c r="C41" s="93" t="s">
        <v>159</v>
      </c>
      <c r="D41" s="93">
        <v>64711</v>
      </c>
      <c r="E41" s="93" t="s">
        <v>159</v>
      </c>
      <c r="F41" s="93">
        <v>66594</v>
      </c>
      <c r="G41" s="93" t="s">
        <v>159</v>
      </c>
      <c r="H41" s="93">
        <v>68010</v>
      </c>
      <c r="I41" s="93" t="s">
        <v>159</v>
      </c>
      <c r="J41" s="93">
        <v>68912</v>
      </c>
      <c r="K41" s="93" t="s">
        <v>159</v>
      </c>
      <c r="L41" s="93">
        <v>69706</v>
      </c>
      <c r="M41" s="93" t="s">
        <v>159</v>
      </c>
      <c r="N41" s="93">
        <v>71823</v>
      </c>
      <c r="O41" s="93" t="s">
        <v>159</v>
      </c>
      <c r="P41" s="93" t="s">
        <v>192</v>
      </c>
      <c r="Q41" s="93" t="s">
        <v>159</v>
      </c>
      <c r="R41" s="93" t="s">
        <v>192</v>
      </c>
      <c r="S41" s="93" t="s">
        <v>159</v>
      </c>
      <c r="T41" s="93" t="s">
        <v>192</v>
      </c>
      <c r="U41" s="93" t="s">
        <v>159</v>
      </c>
    </row>
    <row r="42" spans="1:21" ht="11.45" customHeight="1" x14ac:dyDescent="0.25">
      <c r="A42" s="92" t="s">
        <v>238</v>
      </c>
      <c r="B42" s="94">
        <v>80</v>
      </c>
      <c r="C42" s="94" t="s">
        <v>159</v>
      </c>
      <c r="D42" s="94">
        <v>80</v>
      </c>
      <c r="E42" s="94" t="s">
        <v>159</v>
      </c>
      <c r="F42" s="94">
        <v>177</v>
      </c>
      <c r="G42" s="94" t="s">
        <v>159</v>
      </c>
      <c r="H42" s="94">
        <v>83</v>
      </c>
      <c r="I42" s="94" t="s">
        <v>159</v>
      </c>
      <c r="J42" s="94">
        <v>59</v>
      </c>
      <c r="K42" s="94" t="s">
        <v>159</v>
      </c>
      <c r="L42" s="94">
        <v>63</v>
      </c>
      <c r="M42" s="94" t="s">
        <v>159</v>
      </c>
      <c r="N42" s="94">
        <v>62</v>
      </c>
      <c r="O42" s="94" t="s">
        <v>159</v>
      </c>
      <c r="P42" s="94">
        <v>25</v>
      </c>
      <c r="Q42" s="94" t="s">
        <v>159</v>
      </c>
      <c r="R42" s="94">
        <v>25</v>
      </c>
      <c r="S42" s="94" t="s">
        <v>159</v>
      </c>
      <c r="T42" s="94">
        <v>46</v>
      </c>
      <c r="U42" s="94" t="s">
        <v>159</v>
      </c>
    </row>
    <row r="43" spans="1:21" ht="11.45" customHeight="1" x14ac:dyDescent="0.25">
      <c r="A43" s="92" t="s">
        <v>239</v>
      </c>
      <c r="B43" s="93">
        <v>3775</v>
      </c>
      <c r="C43" s="93" t="s">
        <v>159</v>
      </c>
      <c r="D43" s="93">
        <v>4393</v>
      </c>
      <c r="E43" s="93" t="s">
        <v>159</v>
      </c>
      <c r="F43" s="93">
        <v>4828</v>
      </c>
      <c r="G43" s="93" t="s">
        <v>159</v>
      </c>
      <c r="H43" s="93">
        <v>4325</v>
      </c>
      <c r="I43" s="93" t="s">
        <v>159</v>
      </c>
      <c r="J43" s="93">
        <v>4566</v>
      </c>
      <c r="K43" s="93" t="s">
        <v>159</v>
      </c>
      <c r="L43" s="93">
        <v>5560</v>
      </c>
      <c r="M43" s="93" t="s">
        <v>159</v>
      </c>
      <c r="N43" s="93">
        <v>11068</v>
      </c>
      <c r="O43" s="93" t="s">
        <v>159</v>
      </c>
      <c r="P43" s="93">
        <v>6094</v>
      </c>
      <c r="Q43" s="93" t="s">
        <v>159</v>
      </c>
      <c r="R43" s="93">
        <v>8544</v>
      </c>
      <c r="S43" s="93" t="s">
        <v>159</v>
      </c>
      <c r="T43" s="93" t="s">
        <v>192</v>
      </c>
      <c r="U43" s="93" t="s">
        <v>159</v>
      </c>
    </row>
    <row r="45" spans="1:21" ht="11.45" customHeight="1" x14ac:dyDescent="0.25">
      <c r="A45" s="87" t="s">
        <v>191</v>
      </c>
    </row>
    <row r="46" spans="1:21" ht="11.45" customHeight="1" x14ac:dyDescent="0.25">
      <c r="A46" s="87" t="s">
        <v>192</v>
      </c>
      <c r="B46" s="85" t="s">
        <v>193</v>
      </c>
    </row>
    <row r="47" spans="1:21" ht="11.45" customHeight="1" x14ac:dyDescent="0.25">
      <c r="A47" s="87" t="s">
        <v>240</v>
      </c>
    </row>
    <row r="48" spans="1:21" ht="11.45" customHeight="1" x14ac:dyDescent="0.25">
      <c r="A48" s="87" t="s">
        <v>234</v>
      </c>
      <c r="B48" s="85" t="s">
        <v>241</v>
      </c>
    </row>
  </sheetData>
  <mergeCells count="10"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8222-3121-47C9-A847-03458E5C846D}">
  <dimension ref="A1:P44"/>
  <sheetViews>
    <sheetView workbookViewId="0">
      <pane xSplit="1" ySplit="10" topLeftCell="D11" activePane="bottomRight" state="frozen"/>
      <selection pane="topRight"/>
      <selection pane="bottomLeft"/>
      <selection pane="bottomRight" activeCell="A23" sqref="A23"/>
    </sheetView>
  </sheetViews>
  <sheetFormatPr defaultColWidth="8.7109375" defaultRowHeight="11.45" customHeight="1" x14ac:dyDescent="0.25"/>
  <cols>
    <col min="1" max="1" width="29.85546875" style="86" customWidth="1"/>
    <col min="2" max="16" width="10" style="86" customWidth="1"/>
    <col min="17" max="16384" width="8.7109375" style="86"/>
  </cols>
  <sheetData>
    <row r="1" spans="1:16" ht="11.45" customHeight="1" x14ac:dyDescent="0.25">
      <c r="A1" s="85" t="s">
        <v>131</v>
      </c>
    </row>
    <row r="2" spans="1:16" ht="11.45" customHeight="1" x14ac:dyDescent="0.25">
      <c r="A2" s="85" t="s">
        <v>132</v>
      </c>
      <c r="B2" s="87" t="s">
        <v>133</v>
      </c>
    </row>
    <row r="3" spans="1:16" ht="11.45" customHeight="1" x14ac:dyDescent="0.25">
      <c r="A3" s="85" t="s">
        <v>134</v>
      </c>
      <c r="B3" s="85" t="s">
        <v>135</v>
      </c>
    </row>
    <row r="5" spans="1:16" ht="11.45" customHeight="1" x14ac:dyDescent="0.25">
      <c r="A5" s="87" t="s">
        <v>136</v>
      </c>
      <c r="C5" s="85" t="s">
        <v>137</v>
      </c>
    </row>
    <row r="6" spans="1:16" ht="11.45" customHeight="1" x14ac:dyDescent="0.25">
      <c r="A6" s="87" t="s">
        <v>138</v>
      </c>
      <c r="C6" s="85" t="s">
        <v>139</v>
      </c>
    </row>
    <row r="7" spans="1:16" ht="11.45" customHeight="1" x14ac:dyDescent="0.25">
      <c r="A7" s="87" t="s">
        <v>140</v>
      </c>
      <c r="C7" s="85" t="s">
        <v>141</v>
      </c>
    </row>
    <row r="9" spans="1:16" ht="11.45" customHeight="1" x14ac:dyDescent="0.25">
      <c r="A9" s="88" t="s">
        <v>142</v>
      </c>
      <c r="B9" s="89" t="s">
        <v>143</v>
      </c>
      <c r="C9" s="89" t="s">
        <v>144</v>
      </c>
      <c r="D9" s="89" t="s">
        <v>145</v>
      </c>
      <c r="E9" s="89" t="s">
        <v>146</v>
      </c>
      <c r="F9" s="89" t="s">
        <v>147</v>
      </c>
      <c r="G9" s="89" t="s">
        <v>148</v>
      </c>
      <c r="H9" s="89" t="s">
        <v>149</v>
      </c>
      <c r="I9" s="89" t="s">
        <v>150</v>
      </c>
      <c r="J9" s="89" t="s">
        <v>151</v>
      </c>
      <c r="K9" s="89" t="s">
        <v>152</v>
      </c>
      <c r="L9" s="89" t="s">
        <v>153</v>
      </c>
      <c r="M9" s="89" t="s">
        <v>154</v>
      </c>
      <c r="N9" s="89" t="s">
        <v>155</v>
      </c>
      <c r="O9" s="89" t="s">
        <v>156</v>
      </c>
      <c r="P9" s="89" t="s">
        <v>157</v>
      </c>
    </row>
    <row r="10" spans="1:16" ht="11.45" customHeight="1" x14ac:dyDescent="0.25">
      <c r="A10" s="90" t="s">
        <v>158</v>
      </c>
      <c r="B10" s="91" t="s">
        <v>159</v>
      </c>
      <c r="C10" s="91" t="s">
        <v>159</v>
      </c>
      <c r="D10" s="91" t="s">
        <v>159</v>
      </c>
      <c r="E10" s="91" t="s">
        <v>159</v>
      </c>
      <c r="F10" s="91" t="s">
        <v>159</v>
      </c>
      <c r="G10" s="91" t="s">
        <v>159</v>
      </c>
      <c r="H10" s="91" t="s">
        <v>159</v>
      </c>
      <c r="I10" s="91" t="s">
        <v>159</v>
      </c>
      <c r="J10" s="91" t="s">
        <v>159</v>
      </c>
      <c r="K10" s="91" t="s">
        <v>159</v>
      </c>
      <c r="L10" s="91" t="s">
        <v>159</v>
      </c>
      <c r="M10" s="91" t="s">
        <v>159</v>
      </c>
      <c r="N10" s="91" t="s">
        <v>159</v>
      </c>
      <c r="O10" s="91" t="s">
        <v>159</v>
      </c>
      <c r="P10" s="91" t="s">
        <v>159</v>
      </c>
    </row>
    <row r="11" spans="1:16" ht="11.45" customHeight="1" x14ac:dyDescent="0.25">
      <c r="A11" s="92" t="s">
        <v>160</v>
      </c>
      <c r="B11" s="93">
        <v>272015</v>
      </c>
      <c r="C11" s="93">
        <v>256959</v>
      </c>
      <c r="D11" s="93">
        <v>268945</v>
      </c>
      <c r="E11" s="93">
        <v>291423</v>
      </c>
      <c r="F11" s="93">
        <v>288990</v>
      </c>
      <c r="G11" s="93">
        <v>291763</v>
      </c>
      <c r="H11" s="93">
        <v>306076</v>
      </c>
      <c r="I11" s="93">
        <v>325083</v>
      </c>
      <c r="J11" s="93">
        <v>354202</v>
      </c>
      <c r="K11" s="93">
        <v>386884</v>
      </c>
      <c r="L11" s="93">
        <v>409321</v>
      </c>
      <c r="M11" s="93">
        <v>418735</v>
      </c>
      <c r="N11" s="93">
        <v>121073</v>
      </c>
      <c r="O11" s="93">
        <v>187865</v>
      </c>
      <c r="P11" s="93">
        <v>361553</v>
      </c>
    </row>
    <row r="12" spans="1:16" ht="11.45" customHeight="1" x14ac:dyDescent="0.25">
      <c r="A12" s="92" t="s">
        <v>161</v>
      </c>
      <c r="B12" s="94">
        <v>1476</v>
      </c>
      <c r="C12" s="94">
        <v>1424</v>
      </c>
      <c r="D12" s="94">
        <v>1489</v>
      </c>
      <c r="E12" s="94">
        <v>1645</v>
      </c>
      <c r="F12" s="94">
        <v>1668</v>
      </c>
      <c r="G12" s="94">
        <v>1706</v>
      </c>
      <c r="H12" s="94">
        <v>1928</v>
      </c>
      <c r="I12" s="94">
        <v>2105</v>
      </c>
      <c r="J12" s="94">
        <v>2137</v>
      </c>
      <c r="K12" s="94">
        <v>2350</v>
      </c>
      <c r="L12" s="94">
        <v>2354</v>
      </c>
      <c r="M12" s="94">
        <v>2393</v>
      </c>
      <c r="N12" s="94">
        <v>649</v>
      </c>
      <c r="O12" s="94">
        <v>966</v>
      </c>
      <c r="P12" s="94">
        <v>1906</v>
      </c>
    </row>
    <row r="13" spans="1:16" ht="11.45" customHeight="1" x14ac:dyDescent="0.25">
      <c r="A13" s="92" t="s">
        <v>162</v>
      </c>
      <c r="B13" s="93">
        <v>577</v>
      </c>
      <c r="C13" s="93">
        <v>517</v>
      </c>
      <c r="D13" s="93">
        <v>525</v>
      </c>
      <c r="E13" s="93">
        <v>568</v>
      </c>
      <c r="F13" s="93">
        <v>563</v>
      </c>
      <c r="G13" s="93">
        <v>553</v>
      </c>
      <c r="H13" s="93">
        <v>569</v>
      </c>
      <c r="I13" s="93">
        <v>574</v>
      </c>
      <c r="J13" s="93">
        <v>712</v>
      </c>
      <c r="K13" s="93">
        <v>885</v>
      </c>
      <c r="L13" s="93">
        <v>1042</v>
      </c>
      <c r="M13" s="93">
        <v>926</v>
      </c>
      <c r="N13" s="93">
        <v>298</v>
      </c>
      <c r="O13" s="93">
        <v>485</v>
      </c>
      <c r="P13" s="93">
        <v>761</v>
      </c>
    </row>
    <row r="14" spans="1:16" ht="11.45" customHeight="1" x14ac:dyDescent="0.25">
      <c r="A14" s="92" t="s">
        <v>163</v>
      </c>
      <c r="B14" s="94">
        <v>1117</v>
      </c>
      <c r="C14" s="94">
        <v>1019</v>
      </c>
      <c r="D14" s="94">
        <v>1004</v>
      </c>
      <c r="E14" s="94">
        <v>1031</v>
      </c>
      <c r="F14" s="94">
        <v>902</v>
      </c>
      <c r="G14" s="94">
        <v>890</v>
      </c>
      <c r="H14" s="94">
        <v>900</v>
      </c>
      <c r="I14" s="94">
        <v>977</v>
      </c>
      <c r="J14" s="94">
        <v>1060</v>
      </c>
      <c r="K14" s="94">
        <v>1246</v>
      </c>
      <c r="L14" s="94">
        <v>1328</v>
      </c>
      <c r="M14" s="94">
        <v>1410</v>
      </c>
      <c r="N14" s="94">
        <v>303</v>
      </c>
      <c r="O14" s="94">
        <v>430</v>
      </c>
      <c r="P14" s="94">
        <v>969</v>
      </c>
    </row>
    <row r="15" spans="1:16" ht="11.45" customHeight="1" x14ac:dyDescent="0.25">
      <c r="A15" s="92" t="s">
        <v>164</v>
      </c>
      <c r="B15" s="93">
        <v>1708</v>
      </c>
      <c r="C15" s="93">
        <v>1595</v>
      </c>
      <c r="D15" s="93">
        <v>1779</v>
      </c>
      <c r="E15" s="93">
        <v>1867</v>
      </c>
      <c r="F15" s="93">
        <v>1834</v>
      </c>
      <c r="G15" s="93">
        <v>1910</v>
      </c>
      <c r="H15" s="93">
        <v>2011</v>
      </c>
      <c r="I15" s="93">
        <v>2096</v>
      </c>
      <c r="J15" s="93">
        <v>2295</v>
      </c>
      <c r="K15" s="93">
        <v>2366</v>
      </c>
      <c r="L15" s="93">
        <v>2439</v>
      </c>
      <c r="M15" s="93">
        <v>2442</v>
      </c>
      <c r="N15" s="93">
        <v>664</v>
      </c>
      <c r="O15" s="93">
        <v>951</v>
      </c>
      <c r="P15" s="93">
        <v>2017</v>
      </c>
    </row>
    <row r="16" spans="1:16" ht="11.45" customHeight="1" x14ac:dyDescent="0.25">
      <c r="A16" s="92" t="s">
        <v>165</v>
      </c>
      <c r="B16" s="94">
        <v>33144</v>
      </c>
      <c r="C16" s="94">
        <v>31616</v>
      </c>
      <c r="D16" s="94">
        <v>32575</v>
      </c>
      <c r="E16" s="94">
        <v>33999</v>
      </c>
      <c r="F16" s="94">
        <v>33991</v>
      </c>
      <c r="G16" s="94">
        <v>34045</v>
      </c>
      <c r="H16" s="94">
        <v>35230</v>
      </c>
      <c r="I16" s="94">
        <v>36509</v>
      </c>
      <c r="J16" s="94">
        <v>39195</v>
      </c>
      <c r="K16" s="94">
        <v>41047</v>
      </c>
      <c r="L16" s="94">
        <v>42154</v>
      </c>
      <c r="M16" s="94">
        <v>42671</v>
      </c>
      <c r="N16" s="94">
        <v>11393</v>
      </c>
      <c r="O16" s="94">
        <v>14205</v>
      </c>
      <c r="P16" s="94">
        <v>28026</v>
      </c>
    </row>
    <row r="17" spans="1:16" ht="11.45" customHeight="1" x14ac:dyDescent="0.25">
      <c r="A17" s="92" t="s">
        <v>166</v>
      </c>
      <c r="B17" s="93">
        <v>226</v>
      </c>
      <c r="C17" s="93">
        <v>157</v>
      </c>
      <c r="D17" s="93">
        <v>165</v>
      </c>
      <c r="E17" s="93">
        <v>227</v>
      </c>
      <c r="F17" s="93">
        <v>268</v>
      </c>
      <c r="G17" s="93">
        <v>233</v>
      </c>
      <c r="H17" s="93">
        <v>247</v>
      </c>
      <c r="I17" s="93">
        <v>269</v>
      </c>
      <c r="J17" s="93">
        <v>296</v>
      </c>
      <c r="K17" s="93">
        <v>348</v>
      </c>
      <c r="L17" s="93">
        <v>376</v>
      </c>
      <c r="M17" s="93">
        <v>395</v>
      </c>
      <c r="N17" s="93">
        <v>108</v>
      </c>
      <c r="O17" s="93">
        <v>165</v>
      </c>
      <c r="P17" s="93">
        <v>368</v>
      </c>
    </row>
    <row r="18" spans="1:16" ht="11.45" customHeight="1" x14ac:dyDescent="0.25">
      <c r="A18" s="92" t="s">
        <v>167</v>
      </c>
      <c r="B18" s="94">
        <v>1314</v>
      </c>
      <c r="C18" s="94">
        <v>1117</v>
      </c>
      <c r="D18" s="94">
        <v>909</v>
      </c>
      <c r="E18" s="94">
        <v>859</v>
      </c>
      <c r="F18" s="94">
        <v>862</v>
      </c>
      <c r="G18" s="94">
        <v>900</v>
      </c>
      <c r="H18" s="94">
        <v>940</v>
      </c>
      <c r="I18" s="94">
        <v>1053</v>
      </c>
      <c r="J18" s="94">
        <v>1159</v>
      </c>
      <c r="K18" s="94">
        <v>1220</v>
      </c>
      <c r="L18" s="94">
        <v>1280</v>
      </c>
      <c r="M18" s="94">
        <v>1398</v>
      </c>
      <c r="N18" s="94">
        <v>297</v>
      </c>
      <c r="O18" s="94">
        <v>425</v>
      </c>
      <c r="P18" s="94">
        <v>1346</v>
      </c>
    </row>
    <row r="19" spans="1:16" ht="11.45" customHeight="1" x14ac:dyDescent="0.25">
      <c r="A19" s="92" t="s">
        <v>168</v>
      </c>
      <c r="B19" s="93">
        <v>8758</v>
      </c>
      <c r="C19" s="93">
        <v>8272</v>
      </c>
      <c r="D19" s="93">
        <v>8026</v>
      </c>
      <c r="E19" s="93">
        <v>8300</v>
      </c>
      <c r="F19" s="93">
        <v>7372</v>
      </c>
      <c r="G19" s="93">
        <v>7627</v>
      </c>
      <c r="H19" s="93">
        <v>8957</v>
      </c>
      <c r="I19" s="93">
        <v>9954</v>
      </c>
      <c r="J19" s="93">
        <v>10684</v>
      </c>
      <c r="K19" s="93">
        <v>11743</v>
      </c>
      <c r="L19" s="93">
        <v>12943</v>
      </c>
      <c r="M19" s="93">
        <v>13200</v>
      </c>
      <c r="N19" s="93">
        <v>4436</v>
      </c>
      <c r="O19" s="93">
        <v>8729</v>
      </c>
      <c r="P19" s="93">
        <v>13959</v>
      </c>
    </row>
    <row r="20" spans="1:16" ht="11.45" customHeight="1" x14ac:dyDescent="0.25">
      <c r="A20" s="92" t="s">
        <v>169</v>
      </c>
      <c r="B20" s="94">
        <v>40992</v>
      </c>
      <c r="C20" s="94">
        <v>37672</v>
      </c>
      <c r="D20" s="94">
        <v>39612</v>
      </c>
      <c r="E20" s="94">
        <v>42474</v>
      </c>
      <c r="F20" s="94">
        <v>39682</v>
      </c>
      <c r="G20" s="94">
        <v>37406</v>
      </c>
      <c r="H20" s="94">
        <v>39928</v>
      </c>
      <c r="I20" s="94">
        <v>42916</v>
      </c>
      <c r="J20" s="94">
        <v>47789</v>
      </c>
      <c r="K20" s="94">
        <v>51896</v>
      </c>
      <c r="L20" s="94">
        <v>55147</v>
      </c>
      <c r="M20" s="94">
        <v>56937</v>
      </c>
      <c r="N20" s="94">
        <v>17219</v>
      </c>
      <c r="O20" s="94">
        <v>28111</v>
      </c>
      <c r="P20" s="94">
        <v>52539</v>
      </c>
    </row>
    <row r="21" spans="1:16" ht="11.45" customHeight="1" x14ac:dyDescent="0.25">
      <c r="A21" s="92" t="s">
        <v>170</v>
      </c>
      <c r="B21" s="93">
        <v>31391</v>
      </c>
      <c r="C21" s="93">
        <v>29999</v>
      </c>
      <c r="D21" s="93">
        <v>30635</v>
      </c>
      <c r="E21" s="93">
        <v>33239</v>
      </c>
      <c r="F21" s="93">
        <v>34379</v>
      </c>
      <c r="G21" s="93">
        <v>35049</v>
      </c>
      <c r="H21" s="93">
        <v>36275</v>
      </c>
      <c r="I21" s="93">
        <v>37917</v>
      </c>
      <c r="J21" s="93">
        <v>39711</v>
      </c>
      <c r="K21" s="93">
        <v>41688</v>
      </c>
      <c r="L21" s="93">
        <v>43423</v>
      </c>
      <c r="M21" s="93">
        <v>44774</v>
      </c>
      <c r="N21" s="93">
        <v>15562</v>
      </c>
      <c r="O21" s="93">
        <v>22288</v>
      </c>
      <c r="P21" s="93">
        <v>38226</v>
      </c>
    </row>
    <row r="22" spans="1:16" ht="11.45" customHeight="1" x14ac:dyDescent="0.25">
      <c r="A22" s="92" t="s">
        <v>171</v>
      </c>
      <c r="B22" s="94">
        <v>462</v>
      </c>
      <c r="C22" s="94">
        <v>428</v>
      </c>
      <c r="D22" s="94">
        <v>461</v>
      </c>
      <c r="E22" s="94">
        <v>500</v>
      </c>
      <c r="F22" s="94">
        <v>535</v>
      </c>
      <c r="G22" s="94">
        <v>585</v>
      </c>
      <c r="H22" s="94">
        <v>617</v>
      </c>
      <c r="I22" s="94">
        <v>662</v>
      </c>
      <c r="J22" s="94">
        <v>756</v>
      </c>
      <c r="K22" s="94">
        <v>882</v>
      </c>
      <c r="L22" s="94">
        <v>979</v>
      </c>
      <c r="M22" s="94">
        <v>1120</v>
      </c>
      <c r="N22" s="94">
        <v>209</v>
      </c>
      <c r="O22" s="94">
        <v>543</v>
      </c>
      <c r="P22" s="94">
        <v>1066</v>
      </c>
    </row>
    <row r="23" spans="1:16" ht="11.45" customHeight="1" x14ac:dyDescent="0.25">
      <c r="A23" s="92" t="s">
        <v>172</v>
      </c>
      <c r="B23" s="93">
        <v>26100</v>
      </c>
      <c r="C23" s="93">
        <v>25516</v>
      </c>
      <c r="D23" s="93">
        <v>27419</v>
      </c>
      <c r="E23" s="93">
        <v>29729</v>
      </c>
      <c r="F23" s="93">
        <v>28902</v>
      </c>
      <c r="G23" s="93">
        <v>28303</v>
      </c>
      <c r="H23" s="93">
        <v>28777</v>
      </c>
      <c r="I23" s="93">
        <v>30957</v>
      </c>
      <c r="J23" s="93">
        <v>32253</v>
      </c>
      <c r="K23" s="93">
        <v>34195</v>
      </c>
      <c r="L23" s="93">
        <v>36011</v>
      </c>
      <c r="M23" s="93">
        <v>37578</v>
      </c>
      <c r="N23" s="93">
        <v>11068</v>
      </c>
      <c r="O23" s="93">
        <v>18951</v>
      </c>
      <c r="P23" s="93">
        <v>35124</v>
      </c>
    </row>
    <row r="24" spans="1:16" ht="11.45" customHeight="1" x14ac:dyDescent="0.25">
      <c r="A24" s="92" t="s">
        <v>173</v>
      </c>
      <c r="B24" s="94">
        <v>335</v>
      </c>
      <c r="C24" s="94">
        <v>313</v>
      </c>
      <c r="D24" s="94">
        <v>320</v>
      </c>
      <c r="E24" s="94">
        <v>319</v>
      </c>
      <c r="F24" s="94">
        <v>295</v>
      </c>
      <c r="G24" s="94">
        <v>248</v>
      </c>
      <c r="H24" s="94">
        <v>256</v>
      </c>
      <c r="I24" s="94">
        <v>280</v>
      </c>
      <c r="J24" s="94">
        <v>316</v>
      </c>
      <c r="K24" s="94">
        <v>386</v>
      </c>
      <c r="L24" s="94">
        <v>441</v>
      </c>
      <c r="M24" s="94">
        <v>428</v>
      </c>
      <c r="N24" s="94">
        <v>133</v>
      </c>
      <c r="O24" s="94">
        <v>226</v>
      </c>
      <c r="P24" s="94">
        <v>451</v>
      </c>
    </row>
    <row r="25" spans="1:16" ht="11.45" customHeight="1" x14ac:dyDescent="0.25">
      <c r="A25" s="92" t="s">
        <v>174</v>
      </c>
      <c r="B25" s="93">
        <v>326</v>
      </c>
      <c r="C25" s="93">
        <v>360</v>
      </c>
      <c r="D25" s="93">
        <v>376</v>
      </c>
      <c r="E25" s="93">
        <v>398</v>
      </c>
      <c r="F25" s="93">
        <v>367</v>
      </c>
      <c r="G25" s="93">
        <v>371</v>
      </c>
      <c r="H25" s="93">
        <v>381</v>
      </c>
      <c r="I25" s="93">
        <v>451</v>
      </c>
      <c r="J25" s="93">
        <v>419</v>
      </c>
      <c r="K25" s="93">
        <v>472</v>
      </c>
      <c r="L25" s="93">
        <v>541</v>
      </c>
      <c r="M25" s="93">
        <v>579</v>
      </c>
      <c r="N25" s="93">
        <v>164</v>
      </c>
      <c r="O25" s="93">
        <v>195</v>
      </c>
      <c r="P25" s="93">
        <v>473</v>
      </c>
    </row>
    <row r="26" spans="1:16" ht="11.45" customHeight="1" x14ac:dyDescent="0.25">
      <c r="A26" s="92" t="s">
        <v>175</v>
      </c>
      <c r="B26" s="94">
        <v>258</v>
      </c>
      <c r="C26" s="94">
        <v>183</v>
      </c>
      <c r="D26" s="94">
        <v>204</v>
      </c>
      <c r="E26" s="94">
        <v>248</v>
      </c>
      <c r="F26" s="94">
        <v>269</v>
      </c>
      <c r="G26" s="94">
        <v>290</v>
      </c>
      <c r="H26" s="94">
        <v>305</v>
      </c>
      <c r="I26" s="94">
        <v>340</v>
      </c>
      <c r="J26" s="94">
        <v>391</v>
      </c>
      <c r="K26" s="94">
        <v>417</v>
      </c>
      <c r="L26" s="94">
        <v>487</v>
      </c>
      <c r="M26" s="94">
        <v>482</v>
      </c>
      <c r="N26" s="94">
        <v>130</v>
      </c>
      <c r="O26" s="94">
        <v>184</v>
      </c>
      <c r="P26" s="94">
        <v>428</v>
      </c>
    </row>
    <row r="27" spans="1:16" ht="11.45" customHeight="1" x14ac:dyDescent="0.25">
      <c r="A27" s="92" t="s">
        <v>176</v>
      </c>
      <c r="B27" s="93">
        <v>26</v>
      </c>
      <c r="C27" s="93">
        <v>23</v>
      </c>
      <c r="D27" s="93">
        <v>25</v>
      </c>
      <c r="E27" s="93">
        <v>29</v>
      </c>
      <c r="F27" s="93">
        <v>29</v>
      </c>
      <c r="G27" s="93">
        <v>32</v>
      </c>
      <c r="H27" s="93">
        <v>38</v>
      </c>
      <c r="I27" s="93">
        <v>44</v>
      </c>
      <c r="J27" s="93">
        <v>51</v>
      </c>
      <c r="K27" s="93">
        <v>61</v>
      </c>
      <c r="L27" s="93">
        <v>69</v>
      </c>
      <c r="M27" s="93">
        <v>77</v>
      </c>
      <c r="N27" s="93">
        <v>28</v>
      </c>
      <c r="O27" s="93">
        <v>40</v>
      </c>
      <c r="P27" s="93">
        <v>72</v>
      </c>
    </row>
    <row r="28" spans="1:16" ht="11.45" customHeight="1" x14ac:dyDescent="0.25">
      <c r="A28" s="92" t="s">
        <v>177</v>
      </c>
      <c r="B28" s="94">
        <v>708</v>
      </c>
      <c r="C28" s="94">
        <v>716</v>
      </c>
      <c r="D28" s="94">
        <v>707</v>
      </c>
      <c r="E28" s="94">
        <v>770</v>
      </c>
      <c r="F28" s="94">
        <v>803</v>
      </c>
      <c r="G28" s="94">
        <v>755</v>
      </c>
      <c r="H28" s="94">
        <v>782</v>
      </c>
      <c r="I28" s="94">
        <v>878</v>
      </c>
      <c r="J28" s="94">
        <v>1015</v>
      </c>
      <c r="K28" s="94">
        <v>1163</v>
      </c>
      <c r="L28" s="94">
        <v>1282</v>
      </c>
      <c r="M28" s="94">
        <v>1414</v>
      </c>
      <c r="N28" s="94">
        <v>335</v>
      </c>
      <c r="O28" s="94">
        <v>454</v>
      </c>
      <c r="P28" s="94">
        <v>1185</v>
      </c>
    </row>
    <row r="29" spans="1:16" ht="11.45" customHeight="1" x14ac:dyDescent="0.25">
      <c r="A29" s="92" t="s">
        <v>178</v>
      </c>
      <c r="B29" s="93">
        <v>85</v>
      </c>
      <c r="C29" s="93">
        <v>82</v>
      </c>
      <c r="D29" s="93">
        <v>98</v>
      </c>
      <c r="E29" s="93">
        <v>100</v>
      </c>
      <c r="F29" s="93">
        <v>101</v>
      </c>
      <c r="G29" s="93">
        <v>112</v>
      </c>
      <c r="H29" s="93">
        <v>121</v>
      </c>
      <c r="I29" s="93">
        <v>134</v>
      </c>
      <c r="J29" s="93">
        <v>149</v>
      </c>
      <c r="K29" s="93">
        <v>182</v>
      </c>
      <c r="L29" s="93">
        <v>206</v>
      </c>
      <c r="M29" s="93">
        <v>219</v>
      </c>
      <c r="N29" s="93">
        <v>56</v>
      </c>
      <c r="O29" s="93">
        <v>84</v>
      </c>
      <c r="P29" s="93">
        <v>192</v>
      </c>
    </row>
    <row r="30" spans="1:16" ht="11.45" customHeight="1" x14ac:dyDescent="0.25">
      <c r="A30" s="92" t="s">
        <v>179</v>
      </c>
      <c r="B30" s="94">
        <v>2810</v>
      </c>
      <c r="C30" s="94">
        <v>2582</v>
      </c>
      <c r="D30" s="94">
        <v>2712</v>
      </c>
      <c r="E30" s="94">
        <v>3109</v>
      </c>
      <c r="F30" s="94">
        <v>3199</v>
      </c>
      <c r="G30" s="94">
        <v>3309</v>
      </c>
      <c r="H30" s="94">
        <v>3506</v>
      </c>
      <c r="I30" s="94">
        <v>3713</v>
      </c>
      <c r="J30" s="94">
        <v>4192</v>
      </c>
      <c r="K30" s="94">
        <v>4605</v>
      </c>
      <c r="L30" s="94">
        <v>4759</v>
      </c>
      <c r="M30" s="94">
        <v>4832</v>
      </c>
      <c r="N30" s="94">
        <v>1516</v>
      </c>
      <c r="O30" s="94">
        <v>2141</v>
      </c>
      <c r="P30" s="94">
        <v>3976</v>
      </c>
    </row>
    <row r="31" spans="1:16" ht="11.45" customHeight="1" x14ac:dyDescent="0.25">
      <c r="A31" s="92" t="s">
        <v>180</v>
      </c>
      <c r="B31" s="93">
        <v>2423</v>
      </c>
      <c r="C31" s="93">
        <v>2212</v>
      </c>
      <c r="D31" s="93">
        <v>2395</v>
      </c>
      <c r="E31" s="93">
        <v>2545</v>
      </c>
      <c r="F31" s="93">
        <v>2576</v>
      </c>
      <c r="G31" s="93">
        <v>2511</v>
      </c>
      <c r="H31" s="93">
        <v>2596</v>
      </c>
      <c r="I31" s="93">
        <v>2622</v>
      </c>
      <c r="J31" s="93">
        <v>2702</v>
      </c>
      <c r="K31" s="93">
        <v>2781</v>
      </c>
      <c r="L31" s="93">
        <v>3103</v>
      </c>
      <c r="M31" s="93">
        <v>3703</v>
      </c>
      <c r="N31" s="93">
        <v>919</v>
      </c>
      <c r="O31" s="93">
        <v>1211</v>
      </c>
      <c r="P31" s="93">
        <v>2862</v>
      </c>
    </row>
    <row r="32" spans="1:16" ht="11.45" customHeight="1" x14ac:dyDescent="0.25">
      <c r="A32" s="92" t="s">
        <v>181</v>
      </c>
      <c r="B32" s="94">
        <v>3190</v>
      </c>
      <c r="C32" s="94">
        <v>2995</v>
      </c>
      <c r="D32" s="94">
        <v>3189</v>
      </c>
      <c r="E32" s="94">
        <v>3490</v>
      </c>
      <c r="F32" s="94">
        <v>3898</v>
      </c>
      <c r="G32" s="94">
        <v>3954</v>
      </c>
      <c r="H32" s="94">
        <v>4318</v>
      </c>
      <c r="I32" s="94">
        <v>5019</v>
      </c>
      <c r="J32" s="94">
        <v>5653</v>
      </c>
      <c r="K32" s="94">
        <v>6501</v>
      </c>
      <c r="L32" s="94">
        <v>7197</v>
      </c>
      <c r="M32" s="94">
        <v>7353</v>
      </c>
      <c r="N32" s="94">
        <v>2154</v>
      </c>
      <c r="O32" s="94">
        <v>3067</v>
      </c>
      <c r="P32" s="94">
        <v>6392</v>
      </c>
    </row>
    <row r="33" spans="1:16" ht="11.45" customHeight="1" x14ac:dyDescent="0.25">
      <c r="A33" s="92" t="s">
        <v>182</v>
      </c>
      <c r="B33" s="93">
        <v>3329</v>
      </c>
      <c r="C33" s="93">
        <v>3459</v>
      </c>
      <c r="D33" s="93">
        <v>3602</v>
      </c>
      <c r="E33" s="93">
        <v>3879</v>
      </c>
      <c r="F33" s="93">
        <v>4109</v>
      </c>
      <c r="G33" s="93">
        <v>4389</v>
      </c>
      <c r="H33" s="93">
        <v>4758</v>
      </c>
      <c r="I33" s="93">
        <v>5185</v>
      </c>
      <c r="J33" s="93">
        <v>5936</v>
      </c>
      <c r="K33" s="93">
        <v>6831</v>
      </c>
      <c r="L33" s="93">
        <v>7313</v>
      </c>
      <c r="M33" s="93">
        <v>7622</v>
      </c>
      <c r="N33" s="93">
        <v>2350</v>
      </c>
      <c r="O33" s="93">
        <v>3290</v>
      </c>
      <c r="P33" s="93">
        <v>7151</v>
      </c>
    </row>
    <row r="34" spans="1:16" ht="11.45" customHeight="1" x14ac:dyDescent="0.25">
      <c r="A34" s="92" t="s">
        <v>183</v>
      </c>
      <c r="B34" s="94">
        <v>2229</v>
      </c>
      <c r="C34" s="94">
        <v>2355</v>
      </c>
      <c r="D34" s="94">
        <v>2837</v>
      </c>
      <c r="E34" s="94">
        <v>3050</v>
      </c>
      <c r="F34" s="94">
        <v>3133</v>
      </c>
      <c r="G34" s="94">
        <v>3159</v>
      </c>
      <c r="H34" s="94">
        <v>2826</v>
      </c>
      <c r="I34" s="94">
        <v>2956</v>
      </c>
      <c r="J34" s="94">
        <v>3556</v>
      </c>
      <c r="K34" s="94">
        <v>4214</v>
      </c>
      <c r="L34" s="94">
        <v>4469</v>
      </c>
      <c r="M34" s="94">
        <v>4642</v>
      </c>
      <c r="N34" s="94">
        <v>1412</v>
      </c>
      <c r="O34" s="94">
        <v>2252</v>
      </c>
      <c r="P34" s="94">
        <v>4185</v>
      </c>
    </row>
    <row r="35" spans="1:16" ht="11.45" customHeight="1" x14ac:dyDescent="0.25">
      <c r="A35" s="92" t="s">
        <v>184</v>
      </c>
      <c r="B35" s="93">
        <v>48</v>
      </c>
      <c r="C35" s="93">
        <v>37</v>
      </c>
      <c r="D35" s="93">
        <v>33</v>
      </c>
      <c r="E35" s="93">
        <v>35</v>
      </c>
      <c r="F35" s="93">
        <v>26</v>
      </c>
      <c r="G35" s="93">
        <v>28</v>
      </c>
      <c r="H35" s="93">
        <v>30</v>
      </c>
      <c r="I35" s="93">
        <v>32</v>
      </c>
      <c r="J35" s="93">
        <v>31</v>
      </c>
      <c r="K35" s="93">
        <v>34</v>
      </c>
      <c r="L35" s="93">
        <v>40</v>
      </c>
      <c r="M35" s="93">
        <v>36</v>
      </c>
      <c r="N35" s="93">
        <v>11</v>
      </c>
      <c r="O35" s="93">
        <v>16</v>
      </c>
      <c r="P35" s="93">
        <v>24</v>
      </c>
    </row>
    <row r="36" spans="1:16" ht="11.45" customHeight="1" x14ac:dyDescent="0.25">
      <c r="A36" s="92" t="s">
        <v>185</v>
      </c>
      <c r="B36" s="94">
        <v>148</v>
      </c>
      <c r="C36" s="94">
        <v>89</v>
      </c>
      <c r="D36" s="94">
        <v>69</v>
      </c>
      <c r="E36" s="94">
        <v>66</v>
      </c>
      <c r="F36" s="94">
        <v>58</v>
      </c>
      <c r="G36" s="94">
        <v>55</v>
      </c>
      <c r="H36" s="94">
        <v>57</v>
      </c>
      <c r="I36" s="94">
        <v>66</v>
      </c>
      <c r="J36" s="94">
        <v>71</v>
      </c>
      <c r="K36" s="94">
        <v>80</v>
      </c>
      <c r="L36" s="94">
        <v>85</v>
      </c>
      <c r="M36" s="94">
        <v>76</v>
      </c>
      <c r="N36" s="94">
        <v>16</v>
      </c>
      <c r="O36" s="94">
        <v>24</v>
      </c>
      <c r="P36" s="94">
        <v>79</v>
      </c>
    </row>
    <row r="37" spans="1:16" ht="11.45" customHeight="1" x14ac:dyDescent="0.25">
      <c r="A37" s="92" t="s">
        <v>186</v>
      </c>
      <c r="B37" s="93">
        <v>2555</v>
      </c>
      <c r="C37" s="93">
        <v>2317</v>
      </c>
      <c r="D37" s="93">
        <v>2319</v>
      </c>
      <c r="E37" s="93">
        <v>2763</v>
      </c>
      <c r="F37" s="93">
        <v>2816</v>
      </c>
      <c r="G37" s="93">
        <v>2643</v>
      </c>
      <c r="H37" s="93">
        <v>2714</v>
      </c>
      <c r="I37" s="93">
        <v>2720</v>
      </c>
      <c r="J37" s="93">
        <v>2826</v>
      </c>
      <c r="K37" s="93">
        <v>3071</v>
      </c>
      <c r="L37" s="93">
        <v>3369</v>
      </c>
      <c r="M37" s="93">
        <v>3397</v>
      </c>
      <c r="N37" s="93">
        <v>1020</v>
      </c>
      <c r="O37" s="93">
        <v>918</v>
      </c>
      <c r="P37" s="93">
        <v>2190</v>
      </c>
    </row>
    <row r="38" spans="1:16" ht="11.45" customHeight="1" x14ac:dyDescent="0.25">
      <c r="A38" s="92" t="s">
        <v>187</v>
      </c>
      <c r="B38" s="94">
        <v>7401</v>
      </c>
      <c r="C38" s="94">
        <v>6656</v>
      </c>
      <c r="D38" s="94">
        <v>6966</v>
      </c>
      <c r="E38" s="94">
        <v>7724</v>
      </c>
      <c r="F38" s="94">
        <v>7834</v>
      </c>
      <c r="G38" s="94">
        <v>8055</v>
      </c>
      <c r="H38" s="94">
        <v>8378</v>
      </c>
      <c r="I38" s="94">
        <v>8690</v>
      </c>
      <c r="J38" s="94">
        <v>9369</v>
      </c>
      <c r="K38" s="94">
        <v>10037</v>
      </c>
      <c r="L38" s="94">
        <v>9886</v>
      </c>
      <c r="M38" s="94">
        <v>9476</v>
      </c>
      <c r="N38" s="94">
        <v>2422</v>
      </c>
      <c r="O38" s="94">
        <v>2984</v>
      </c>
      <c r="P38" s="94">
        <v>6479</v>
      </c>
    </row>
    <row r="39" spans="1:16" ht="11.45" customHeight="1" x14ac:dyDescent="0.25">
      <c r="A39" s="92" t="s">
        <v>188</v>
      </c>
      <c r="B39" s="93">
        <v>288</v>
      </c>
      <c r="C39" s="93">
        <v>242</v>
      </c>
      <c r="D39" s="93">
        <v>253</v>
      </c>
      <c r="E39" s="93">
        <v>295</v>
      </c>
      <c r="F39" s="93">
        <v>323</v>
      </c>
      <c r="G39" s="93">
        <v>350</v>
      </c>
      <c r="H39" s="93">
        <v>399</v>
      </c>
      <c r="I39" s="93">
        <v>491</v>
      </c>
      <c r="J39" s="93">
        <v>679</v>
      </c>
      <c r="K39" s="93">
        <v>846</v>
      </c>
      <c r="L39" s="93">
        <v>1042</v>
      </c>
      <c r="M39" s="93">
        <v>884</v>
      </c>
      <c r="N39" s="93">
        <v>225</v>
      </c>
      <c r="O39" s="93">
        <v>327</v>
      </c>
      <c r="P39" s="93">
        <v>762</v>
      </c>
    </row>
    <row r="40" spans="1:16" ht="11.45" customHeight="1" x14ac:dyDescent="0.25">
      <c r="A40" s="92" t="s">
        <v>189</v>
      </c>
      <c r="B40" s="94">
        <v>6907</v>
      </c>
      <c r="C40" s="94">
        <v>6833</v>
      </c>
      <c r="D40" s="94">
        <v>7165</v>
      </c>
      <c r="E40" s="94">
        <v>7727</v>
      </c>
      <c r="F40" s="94">
        <v>8168</v>
      </c>
      <c r="G40" s="94">
        <v>8552</v>
      </c>
      <c r="H40" s="94">
        <v>8820</v>
      </c>
      <c r="I40" s="94">
        <v>8828</v>
      </c>
      <c r="J40" s="94">
        <v>9007</v>
      </c>
      <c r="K40" s="94">
        <v>9305</v>
      </c>
      <c r="L40" s="94">
        <v>9565</v>
      </c>
      <c r="M40" s="94">
        <v>9554</v>
      </c>
      <c r="N40" s="94">
        <v>3803</v>
      </c>
      <c r="O40" s="94">
        <v>4395</v>
      </c>
      <c r="P40" s="94">
        <v>8238</v>
      </c>
    </row>
    <row r="41" spans="1:16" ht="11.45" customHeight="1" x14ac:dyDescent="0.25">
      <c r="A41" s="92" t="s">
        <v>190</v>
      </c>
      <c r="B41" s="93">
        <v>1695</v>
      </c>
      <c r="C41" s="93">
        <v>1665</v>
      </c>
      <c r="D41" s="93">
        <v>1733</v>
      </c>
      <c r="E41" s="93">
        <v>1927</v>
      </c>
      <c r="F41" s="93">
        <v>1954</v>
      </c>
      <c r="G41" s="93">
        <v>2011</v>
      </c>
      <c r="H41" s="93">
        <v>2045</v>
      </c>
      <c r="I41" s="93">
        <v>2217</v>
      </c>
      <c r="J41" s="93">
        <v>2408</v>
      </c>
      <c r="K41" s="93">
        <v>2570</v>
      </c>
      <c r="L41" s="93">
        <v>2654</v>
      </c>
      <c r="M41" s="93">
        <v>2656</v>
      </c>
      <c r="N41" s="93">
        <v>737</v>
      </c>
      <c r="O41" s="93">
        <v>1129</v>
      </c>
      <c r="P41" s="93">
        <v>2183</v>
      </c>
    </row>
    <row r="43" spans="1:16" ht="11.45" customHeight="1" x14ac:dyDescent="0.25">
      <c r="A43" s="87" t="s">
        <v>191</v>
      </c>
    </row>
    <row r="44" spans="1:16" ht="11.45" customHeight="1" x14ac:dyDescent="0.25">
      <c r="A44" s="87" t="s">
        <v>192</v>
      </c>
      <c r="B44" s="85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5" sqref="B5"/>
    </sheetView>
  </sheetViews>
  <sheetFormatPr defaultColWidth="11.42578125" defaultRowHeight="15" x14ac:dyDescent="0.25"/>
  <cols>
    <col min="1" max="1" width="30.85546875" bestFit="1" customWidth="1"/>
  </cols>
  <sheetData>
    <row r="1" spans="1:2" ht="15.75" thickBot="1" x14ac:dyDescent="0.3">
      <c r="A1" s="38" t="s">
        <v>13</v>
      </c>
      <c r="B1">
        <v>2015</v>
      </c>
    </row>
    <row r="3" spans="1:2" x14ac:dyDescent="0.25">
      <c r="A3" s="9" t="s">
        <v>91</v>
      </c>
      <c r="B3" s="67">
        <v>8854.0777976351601</v>
      </c>
    </row>
    <row r="4" spans="1:2" x14ac:dyDescent="0.25">
      <c r="A4" s="15" t="s">
        <v>43</v>
      </c>
      <c r="B4" s="17">
        <v>8346.0790641255444</v>
      </c>
    </row>
    <row r="5" spans="1:2" x14ac:dyDescent="0.25">
      <c r="A5" s="13" t="s">
        <v>29</v>
      </c>
      <c r="B5" s="11">
        <v>1103.3234132134789</v>
      </c>
    </row>
    <row r="6" spans="1:2" x14ac:dyDescent="0.25">
      <c r="A6" s="13" t="s">
        <v>30</v>
      </c>
      <c r="B6" s="11">
        <v>3725.516078160827</v>
      </c>
    </row>
    <row r="7" spans="1:2" x14ac:dyDescent="0.25">
      <c r="A7" s="13" t="s">
        <v>31</v>
      </c>
      <c r="B7" s="11">
        <v>3517.239572751238</v>
      </c>
    </row>
    <row r="8" spans="1:2" x14ac:dyDescent="0.25">
      <c r="A8" s="14" t="s">
        <v>44</v>
      </c>
      <c r="B8" s="16">
        <v>507.99873350961605</v>
      </c>
    </row>
    <row r="9" spans="1:2" x14ac:dyDescent="0.25">
      <c r="A9" s="13" t="s">
        <v>36</v>
      </c>
      <c r="B9" s="11">
        <v>165.67674900357699</v>
      </c>
    </row>
    <row r="10" spans="1:2" x14ac:dyDescent="0.2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2578125" defaultRowHeight="15" x14ac:dyDescent="0.25"/>
  <cols>
    <col min="1" max="1" width="37" bestFit="1" customWidth="1"/>
    <col min="2" max="2" width="5" bestFit="1" customWidth="1"/>
  </cols>
  <sheetData>
    <row r="1" spans="1:33" ht="15.75" thickBot="1" x14ac:dyDescent="0.3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2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2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2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2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2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2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2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2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2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2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2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2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2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2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2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2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2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2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2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2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2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2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2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2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2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2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2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2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2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2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.75" thickBot="1" x14ac:dyDescent="0.3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2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2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2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2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2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2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2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2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2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2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2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2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2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2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2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2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2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2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2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2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2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2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2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2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2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2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2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2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2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2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.75" thickBot="1" x14ac:dyDescent="0.3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2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2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2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2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2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2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2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2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2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2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2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2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2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2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2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2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2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2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2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2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2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2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2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2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2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2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2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2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2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2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9" activePane="bottomRight" state="frozen"/>
      <selection pane="topRight" activeCell="B52" sqref="B52"/>
      <selection pane="bottomLeft" activeCell="B52" sqref="B52"/>
      <selection pane="bottomRight" activeCell="AB28" sqref="AB27:AB28"/>
    </sheetView>
  </sheetViews>
  <sheetFormatPr defaultColWidth="11.42578125" defaultRowHeight="15" x14ac:dyDescent="0.25"/>
  <cols>
    <col min="1" max="1" width="32.42578125" customWidth="1"/>
    <col min="2" max="21" width="13.140625" hidden="1" customWidth="1"/>
  </cols>
  <sheetData>
    <row r="1" spans="1:53" ht="15.75" thickBot="1" x14ac:dyDescent="0.3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2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2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2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2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2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2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2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2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2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2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2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2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2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2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2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2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2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2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2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2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2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2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2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2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2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2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2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2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2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2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2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2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31"/>
  <sheetViews>
    <sheetView workbookViewId="0">
      <selection activeCell="B31" sqref="B31:AF31"/>
    </sheetView>
  </sheetViews>
  <sheetFormatPr defaultColWidth="11.42578125" defaultRowHeight="15" x14ac:dyDescent="0.25"/>
  <cols>
    <col min="1" max="1" width="27.42578125" customWidth="1"/>
    <col min="2" max="32" width="14.5703125" customWidth="1"/>
  </cols>
  <sheetData>
    <row r="1" spans="1:32" ht="45" x14ac:dyDescent="0.2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2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2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2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2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2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2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25">
      <c r="A10" s="8" t="s">
        <v>116</v>
      </c>
    </row>
    <row r="11" spans="1:32" x14ac:dyDescent="0.25">
      <c r="A11" s="36" t="s">
        <v>117</v>
      </c>
    </row>
    <row r="12" spans="1:32" x14ac:dyDescent="0.25">
      <c r="A12" s="74" t="s">
        <v>118</v>
      </c>
    </row>
    <row r="14" spans="1:32" ht="18.75" x14ac:dyDescent="0.3">
      <c r="A14" s="81" t="s">
        <v>4</v>
      </c>
    </row>
    <row r="15" spans="1:32" x14ac:dyDescent="0.25">
      <c r="A15" s="79" t="s">
        <v>130</v>
      </c>
      <c r="B15">
        <f>'JRC Database'!C84</f>
        <v>86.62</v>
      </c>
      <c r="C15">
        <f>'JRC Database'!D84</f>
        <v>87.68</v>
      </c>
      <c r="D15">
        <f>'JRC Database'!E84</f>
        <v>88.76</v>
      </c>
      <c r="E15">
        <f>'JRC Database'!F84</f>
        <v>89.85</v>
      </c>
      <c r="F15">
        <f>'JRC Database'!G84</f>
        <v>90.87</v>
      </c>
      <c r="G15">
        <f>'JRC Database'!H84</f>
        <v>91.9</v>
      </c>
      <c r="H15">
        <f>'JRC Database'!I84</f>
        <v>92.9</v>
      </c>
      <c r="I15">
        <f>'JRC Database'!J84</f>
        <v>93.81</v>
      </c>
      <c r="J15">
        <f>'JRC Database'!K84</f>
        <v>94.54</v>
      </c>
      <c r="K15">
        <f>'JRC Database'!L84</f>
        <v>95.22</v>
      </c>
      <c r="L15">
        <f>'JRC Database'!M84</f>
        <v>95.86</v>
      </c>
      <c r="M15">
        <f>'JRC Database'!N84</f>
        <v>96.47</v>
      </c>
      <c r="N15">
        <f>'JRC Database'!O84</f>
        <v>97.19</v>
      </c>
      <c r="O15">
        <f>'JRC Database'!P84</f>
        <v>97.76</v>
      </c>
      <c r="P15">
        <f>'JRC Database'!Q84</f>
        <v>98.52</v>
      </c>
      <c r="Q15">
        <f>'JRC Database'!R84</f>
        <v>99.23</v>
      </c>
      <c r="R15">
        <f>'JRC Database'!S84</f>
        <v>99.86</v>
      </c>
      <c r="S15">
        <f>'JRC Database'!T84</f>
        <v>100.57</v>
      </c>
      <c r="T15">
        <f>'JRC Database'!U84</f>
        <v>100.61</v>
      </c>
      <c r="U15">
        <f>'JRC Database'!V84</f>
        <v>101.35</v>
      </c>
      <c r="V15">
        <f>'JRC Database'!W84</f>
        <v>102.01</v>
      </c>
      <c r="W15">
        <f>'JRC Database'!X84</f>
        <v>102.63</v>
      </c>
      <c r="X15">
        <f>'JRC Database'!Y84</f>
        <v>103.37</v>
      </c>
      <c r="Y15">
        <f>'JRC Database'!Z84</f>
        <v>104.06</v>
      </c>
      <c r="Z15">
        <f>'JRC Database'!AA84</f>
        <v>104.84</v>
      </c>
      <c r="AA15">
        <f>'JRC Database'!AB84</f>
        <v>105.46</v>
      </c>
      <c r="AB15">
        <f>'JRC Database'!AC84</f>
        <v>106.17</v>
      </c>
      <c r="AC15">
        <f>'JRC Database'!AD84</f>
        <v>107.06</v>
      </c>
      <c r="AD15">
        <f>'JRC Database'!AE84</f>
        <v>107.7</v>
      </c>
      <c r="AE15">
        <f>'JRC Database'!AF84</f>
        <v>108.56</v>
      </c>
      <c r="AF15">
        <f>'JRC Database'!AG84</f>
        <v>109.4</v>
      </c>
    </row>
    <row r="16" spans="1:32" x14ac:dyDescent="0.25">
      <c r="A16" s="79" t="s">
        <v>198</v>
      </c>
      <c r="B16" s="97">
        <f>'JRC Database'!C19/('JRC Database'!C19+'JRC Database'!C20)</f>
        <v>0.14042520661862945</v>
      </c>
      <c r="C16" s="97">
        <f>'JRC Database'!D19/('JRC Database'!D19+'JRC Database'!D20)</f>
        <v>0.13966973197323979</v>
      </c>
      <c r="D16" s="97">
        <f>'JRC Database'!E19/('JRC Database'!E19+'JRC Database'!E20)</f>
        <v>0.13870875244682968</v>
      </c>
      <c r="E16" s="97">
        <f>'JRC Database'!F19/('JRC Database'!F19+'JRC Database'!F20)</f>
        <v>0.13799603072156599</v>
      </c>
      <c r="F16" s="97">
        <f>'JRC Database'!G19/('JRC Database'!G19+'JRC Database'!G20)</f>
        <v>0.13745242428569546</v>
      </c>
      <c r="G16" s="97">
        <f>'JRC Database'!H19/('JRC Database'!H19+'JRC Database'!H20)</f>
        <v>0.13679454200236166</v>
      </c>
      <c r="H16" s="97">
        <f>'JRC Database'!I19/('JRC Database'!I19+'JRC Database'!I20)</f>
        <v>0.13605153820584767</v>
      </c>
      <c r="I16" s="97">
        <f>'JRC Database'!J19/('JRC Database'!J19+'JRC Database'!J20)</f>
        <v>0.1351189023046947</v>
      </c>
      <c r="J16" s="97">
        <f>'JRC Database'!K19/('JRC Database'!K19+'JRC Database'!K20)</f>
        <v>0.1344533108550903</v>
      </c>
      <c r="K16" s="97">
        <f>'JRC Database'!L19/('JRC Database'!L19+'JRC Database'!L20)</f>
        <v>0.13384587207686258</v>
      </c>
      <c r="L16" s="97">
        <f>'JRC Database'!M19/('JRC Database'!M19+'JRC Database'!M20)</f>
        <v>0.1334382933225047</v>
      </c>
      <c r="M16" s="97">
        <f>'JRC Database'!N19/('JRC Database'!N19+'JRC Database'!N20)</f>
        <v>0.13303190840922971</v>
      </c>
      <c r="N16" s="97">
        <f>'JRC Database'!O19/('JRC Database'!O19+'JRC Database'!O20)</f>
        <v>0.13259687423061858</v>
      </c>
      <c r="O16" s="97">
        <f>'JRC Database'!P19/('JRC Database'!P19+'JRC Database'!P20)</f>
        <v>0.13251356390107527</v>
      </c>
      <c r="P16" s="97">
        <f>'JRC Database'!Q19/('JRC Database'!Q19+'JRC Database'!Q20)</f>
        <v>0.13247514444923386</v>
      </c>
      <c r="Q16" s="97">
        <f>'JRC Database'!R19/('JRC Database'!R19+'JRC Database'!R20)</f>
        <v>0.13254940522002548</v>
      </c>
      <c r="R16" s="97">
        <f>'JRC Database'!S19/('JRC Database'!S19+'JRC Database'!S20)</f>
        <v>0.13257185713828357</v>
      </c>
      <c r="S16" s="97">
        <f>'JRC Database'!T19/('JRC Database'!T19+'JRC Database'!T20)</f>
        <v>0.13249238965825777</v>
      </c>
      <c r="T16" s="97">
        <f>'JRC Database'!U19/('JRC Database'!U19+'JRC Database'!U20)</f>
        <v>0.13259372609661751</v>
      </c>
      <c r="U16" s="97">
        <f>'JRC Database'!V19/('JRC Database'!V19+'JRC Database'!V20)</f>
        <v>0.13268833697319046</v>
      </c>
      <c r="V16" s="97">
        <f>'JRC Database'!W19/('JRC Database'!W19+'JRC Database'!W20)</f>
        <v>0.13277647911221005</v>
      </c>
      <c r="W16" s="97">
        <f>'JRC Database'!X19/('JRC Database'!X19+'JRC Database'!X20)</f>
        <v>0.13288350357825432</v>
      </c>
      <c r="X16" s="97">
        <f>'JRC Database'!Y19/('JRC Database'!Y19+'JRC Database'!Y20)</f>
        <v>0.13293915647097676</v>
      </c>
      <c r="Y16" s="97">
        <f>'JRC Database'!Z19/('JRC Database'!Z19+'JRC Database'!Z20)</f>
        <v>0.13308973713071803</v>
      </c>
      <c r="Z16" s="97">
        <f>'JRC Database'!AA19/('JRC Database'!AA19+'JRC Database'!AA20)</f>
        <v>0.13328038126679292</v>
      </c>
      <c r="AA16" s="97">
        <f>'JRC Database'!AB19/('JRC Database'!AB19+'JRC Database'!AB20)</f>
        <v>0.13358242546052074</v>
      </c>
      <c r="AB16" s="97">
        <f>'JRC Database'!AC19/('JRC Database'!AC19+'JRC Database'!AC20)</f>
        <v>0.13380375995124472</v>
      </c>
      <c r="AC16" s="97">
        <f>'JRC Database'!AD19/('JRC Database'!AD19+'JRC Database'!AD20)</f>
        <v>0.13414522539205923</v>
      </c>
      <c r="AD16" s="97">
        <f>'JRC Database'!AE19/('JRC Database'!AE19+'JRC Database'!AE20)</f>
        <v>0.13471157879480866</v>
      </c>
      <c r="AE16" s="97">
        <f>'JRC Database'!AF19/('JRC Database'!AF19+'JRC Database'!AF20)</f>
        <v>0.13508224179823691</v>
      </c>
      <c r="AF16" s="97">
        <f>'JRC Database'!AG19/('JRC Database'!AG19+'JRC Database'!AG20)</f>
        <v>0.13569542988894953</v>
      </c>
    </row>
    <row r="17" spans="1:32" x14ac:dyDescent="0.25">
      <c r="A17" s="79" t="s">
        <v>196</v>
      </c>
      <c r="B17" s="72">
        <f>'JRC Database'!C19</f>
        <v>114258.5</v>
      </c>
      <c r="C17" s="72">
        <f>'JRC Database'!D19</f>
        <v>116847.6</v>
      </c>
      <c r="D17" s="72">
        <f>'JRC Database'!E19</f>
        <v>119387.4</v>
      </c>
      <c r="E17" s="72">
        <f>'JRC Database'!F19</f>
        <v>121604.6</v>
      </c>
      <c r="F17" s="72">
        <f>'JRC Database'!G19</f>
        <v>124077.3</v>
      </c>
      <c r="G17" s="72">
        <f>'JRC Database'!H19</f>
        <v>126909.7</v>
      </c>
      <c r="H17" s="72">
        <f>'JRC Database'!I19</f>
        <v>129380.7</v>
      </c>
      <c r="I17" s="72">
        <f>'JRC Database'!J19</f>
        <v>131561.1</v>
      </c>
      <c r="J17" s="72">
        <f>'JRC Database'!K19</f>
        <v>133953.4</v>
      </c>
      <c r="K17" s="72">
        <f>'JRC Database'!L19</f>
        <v>136367.1</v>
      </c>
      <c r="L17" s="72">
        <f>'JRC Database'!M19</f>
        <v>138803.29999999999</v>
      </c>
      <c r="M17" s="72">
        <f>'JRC Database'!N19</f>
        <v>141209.29999999999</v>
      </c>
      <c r="N17" s="72">
        <f>'JRC Database'!O19</f>
        <v>143690.29999999999</v>
      </c>
      <c r="O17" s="72">
        <f>'JRC Database'!P19</f>
        <v>146235.9</v>
      </c>
      <c r="P17" s="72">
        <f>'JRC Database'!Q19</f>
        <v>148933.29999999999</v>
      </c>
      <c r="Q17" s="72">
        <f>'JRC Database'!R19</f>
        <v>151675.9</v>
      </c>
      <c r="R17" s="72">
        <f>'JRC Database'!S19</f>
        <v>154456.70000000001</v>
      </c>
      <c r="S17" s="72">
        <f>'JRC Database'!T19</f>
        <v>157286.29999999999</v>
      </c>
      <c r="T17" s="72">
        <f>'JRC Database'!U19</f>
        <v>160154.29999999999</v>
      </c>
      <c r="U17" s="72">
        <f>'JRC Database'!V19</f>
        <v>163047.79999999999</v>
      </c>
      <c r="V17" s="72">
        <f>'JRC Database'!W19</f>
        <v>166067.29999999999</v>
      </c>
      <c r="W17" s="72">
        <f>'JRC Database'!X19</f>
        <v>169148.9</v>
      </c>
      <c r="X17" s="72">
        <f>'JRC Database'!Y19</f>
        <v>172340.9</v>
      </c>
      <c r="Y17" s="72">
        <f>'JRC Database'!Z19</f>
        <v>175620</v>
      </c>
      <c r="Z17" s="72">
        <f>'JRC Database'!AA19</f>
        <v>178992.3</v>
      </c>
      <c r="AA17" s="72">
        <f>'JRC Database'!AB19</f>
        <v>182455.8</v>
      </c>
      <c r="AB17" s="72">
        <f>'JRC Database'!AC19</f>
        <v>186048</v>
      </c>
      <c r="AC17" s="72">
        <f>'JRC Database'!AD19</f>
        <v>189672.2</v>
      </c>
      <c r="AD17" s="72">
        <f>'JRC Database'!AE19</f>
        <v>193332.4</v>
      </c>
      <c r="AE17" s="72">
        <f>'JRC Database'!AF19</f>
        <v>197199.5</v>
      </c>
      <c r="AF17" s="72">
        <f>'JRC Database'!AG19</f>
        <v>201012.9</v>
      </c>
    </row>
    <row r="18" spans="1:32" x14ac:dyDescent="0.25">
      <c r="A18" s="79" t="s">
        <v>197</v>
      </c>
      <c r="B18" s="72"/>
      <c r="C18" s="95">
        <f>(C17-B17)/B17</f>
        <v>2.2660020917481025E-2</v>
      </c>
      <c r="D18" s="95">
        <f t="shared" ref="D18:AF18" si="0">(D17-C17)/C17</f>
        <v>2.1736004847339511E-2</v>
      </c>
      <c r="E18" s="95">
        <f t="shared" si="0"/>
        <v>1.8571474041649386E-2</v>
      </c>
      <c r="F18" s="95">
        <f t="shared" si="0"/>
        <v>2.0333934736021474E-2</v>
      </c>
      <c r="G18" s="95">
        <f t="shared" si="0"/>
        <v>2.2827704987132973E-2</v>
      </c>
      <c r="H18" s="95">
        <f t="shared" si="0"/>
        <v>1.9470536925073497E-2</v>
      </c>
      <c r="I18" s="95">
        <f t="shared" si="0"/>
        <v>1.6852590842374549E-2</v>
      </c>
      <c r="J18" s="95">
        <f t="shared" si="0"/>
        <v>1.818394647049917E-2</v>
      </c>
      <c r="K18" s="95">
        <f t="shared" si="0"/>
        <v>1.8018952859725934E-2</v>
      </c>
      <c r="L18" s="95">
        <f t="shared" si="0"/>
        <v>1.7865012895338997E-2</v>
      </c>
      <c r="M18" s="95">
        <f t="shared" si="0"/>
        <v>1.7333881831339746E-2</v>
      </c>
      <c r="N18" s="95">
        <f t="shared" si="0"/>
        <v>1.7569664320976029E-2</v>
      </c>
      <c r="O18" s="95">
        <f t="shared" si="0"/>
        <v>1.7715879220796434E-2</v>
      </c>
      <c r="P18" s="95">
        <f t="shared" si="0"/>
        <v>1.8445539022907468E-2</v>
      </c>
      <c r="Q18" s="95">
        <f t="shared" si="0"/>
        <v>1.8414954882487705E-2</v>
      </c>
      <c r="R18" s="95">
        <f t="shared" si="0"/>
        <v>1.8333828907558931E-2</v>
      </c>
      <c r="S18" s="95">
        <f t="shared" si="0"/>
        <v>1.8319697365021891E-2</v>
      </c>
      <c r="T18" s="95">
        <f t="shared" si="0"/>
        <v>1.8234264522720672E-2</v>
      </c>
      <c r="U18" s="95">
        <f t="shared" si="0"/>
        <v>1.8066951683470254E-2</v>
      </c>
      <c r="V18" s="95">
        <f t="shared" si="0"/>
        <v>1.8519109120147589E-2</v>
      </c>
      <c r="W18" s="95">
        <f t="shared" si="0"/>
        <v>1.8556332282153115E-2</v>
      </c>
      <c r="X18" s="95">
        <f t="shared" si="0"/>
        <v>1.8870947431523351E-2</v>
      </c>
      <c r="Y18" s="95">
        <f t="shared" si="0"/>
        <v>1.9026824160718703E-2</v>
      </c>
      <c r="Z18" s="95">
        <f t="shared" si="0"/>
        <v>1.920225486846594E-2</v>
      </c>
      <c r="AA18" s="95">
        <f t="shared" si="0"/>
        <v>1.9349994385233334E-2</v>
      </c>
      <c r="AB18" s="95">
        <f t="shared" si="0"/>
        <v>1.9688055956565986E-2</v>
      </c>
      <c r="AC18" s="95">
        <f t="shared" si="0"/>
        <v>1.9479919160646779E-2</v>
      </c>
      <c r="AD18" s="95">
        <f t="shared" si="0"/>
        <v>1.9297503798658855E-2</v>
      </c>
      <c r="AE18" s="95">
        <f t="shared" si="0"/>
        <v>2.0002337942321133E-2</v>
      </c>
      <c r="AF18" s="95">
        <f t="shared" si="0"/>
        <v>1.9337777225601455E-2</v>
      </c>
    </row>
    <row r="19" spans="1:32" x14ac:dyDescent="0.25">
      <c r="A19" s="79" t="s">
        <v>199</v>
      </c>
      <c r="B19" s="98">
        <f>Eurostat_avia_ttpa!N11*Passenger_km!B16</f>
        <v>17001.701040937325</v>
      </c>
      <c r="C19" s="98">
        <f>Eurostat_avia_ttpa!O11*Passenger_km!C16</f>
        <v>26239.054197152691</v>
      </c>
      <c r="D19" s="98">
        <f>Eurostat_avia_ttpa!P11*Passenger_km!D16</f>
        <v>50150.56557340861</v>
      </c>
      <c r="E19" s="72">
        <f>D19*(1+E18)</f>
        <v>51081.935500129206</v>
      </c>
      <c r="F19" s="72">
        <f t="shared" ref="F19:AF19" si="1">E19*(1+F18)</f>
        <v>52120.632242778491</v>
      </c>
      <c r="G19" s="72">
        <f t="shared" si="1"/>
        <v>53310.426659359495</v>
      </c>
      <c r="H19" s="72">
        <f t="shared" si="1"/>
        <v>54348.40929012197</v>
      </c>
      <c r="I19" s="72">
        <f t="shared" si="1"/>
        <v>55264.320794822299</v>
      </c>
      <c r="J19" s="72">
        <f t="shared" si="1"/>
        <v>56269.244245883841</v>
      </c>
      <c r="K19" s="72">
        <f t="shared" si="1"/>
        <v>57283.157105402825</v>
      </c>
      <c r="L19" s="72">
        <f t="shared" si="1"/>
        <v>58306.521445776576</v>
      </c>
      <c r="M19" s="72">
        <f t="shared" si="1"/>
        <v>59317.199798514142</v>
      </c>
      <c r="N19" s="72">
        <f t="shared" si="1"/>
        <v>60359.383087434297</v>
      </c>
      <c r="O19" s="72">
        <f t="shared" si="1"/>
        <v>61428.70262805307</v>
      </c>
      <c r="P19" s="72">
        <f t="shared" si="1"/>
        <v>62561.788159505399</v>
      </c>
      <c r="Q19" s="72">
        <f t="shared" si="1"/>
        <v>63713.860665830442</v>
      </c>
      <c r="R19" s="72">
        <f t="shared" si="1"/>
        <v>64881.979686317827</v>
      </c>
      <c r="S19" s="72">
        <f t="shared" si="1"/>
        <v>66070.597918614672</v>
      </c>
      <c r="T19" s="72">
        <f t="shared" si="1"/>
        <v>67275.346678237009</v>
      </c>
      <c r="U19" s="72">
        <f t="shared" si="1"/>
        <v>68490.807116161421</v>
      </c>
      <c r="V19" s="72">
        <f t="shared" si="1"/>
        <v>69759.195846872593</v>
      </c>
      <c r="W19" s="72">
        <f t="shared" si="1"/>
        <v>71053.670664742953</v>
      </c>
      <c r="X19" s="72">
        <f t="shared" si="1"/>
        <v>72394.520748674098</v>
      </c>
      <c r="Y19" s="72">
        <f t="shared" si="1"/>
        <v>73771.958565158624</v>
      </c>
      <c r="Z19" s="72">
        <f t="shared" si="1"/>
        <v>75188.5465156727</v>
      </c>
      <c r="AA19" s="72">
        <f t="shared" si="1"/>
        <v>76643.444468584828</v>
      </c>
      <c r="AB19" s="72">
        <f t="shared" si="1"/>
        <v>78152.404891986283</v>
      </c>
      <c r="AC19" s="72">
        <f t="shared" si="1"/>
        <v>79674.807421492311</v>
      </c>
      <c r="AD19" s="72">
        <f t="shared" si="1"/>
        <v>81212.332320365982</v>
      </c>
      <c r="AE19" s="72">
        <f t="shared" si="1"/>
        <v>82836.768836522024</v>
      </c>
      <c r="AF19" s="72">
        <f t="shared" si="1"/>
        <v>84438.647818371319</v>
      </c>
    </row>
    <row r="20" spans="1:32" x14ac:dyDescent="0.25">
      <c r="A20" s="79" t="s">
        <v>119</v>
      </c>
      <c r="B20">
        <f>'Stock aircraft'!B5</f>
        <v>1103.3234132134789</v>
      </c>
      <c r="C20" s="76">
        <f>$B$20</f>
        <v>1103.3234132134789</v>
      </c>
      <c r="D20" s="76">
        <f t="shared" ref="D20:AF20" si="2">$B$20</f>
        <v>1103.3234132134789</v>
      </c>
      <c r="E20" s="76">
        <f t="shared" si="2"/>
        <v>1103.3234132134789</v>
      </c>
      <c r="F20" s="76">
        <f t="shared" si="2"/>
        <v>1103.3234132134789</v>
      </c>
      <c r="G20" s="76">
        <f t="shared" si="2"/>
        <v>1103.3234132134789</v>
      </c>
      <c r="H20" s="76">
        <f t="shared" si="2"/>
        <v>1103.3234132134789</v>
      </c>
      <c r="I20" s="76">
        <f t="shared" si="2"/>
        <v>1103.3234132134789</v>
      </c>
      <c r="J20" s="76">
        <f t="shared" si="2"/>
        <v>1103.3234132134789</v>
      </c>
      <c r="K20" s="76">
        <f t="shared" si="2"/>
        <v>1103.3234132134789</v>
      </c>
      <c r="L20" s="76">
        <f t="shared" si="2"/>
        <v>1103.3234132134789</v>
      </c>
      <c r="M20" s="76">
        <f t="shared" si="2"/>
        <v>1103.3234132134789</v>
      </c>
      <c r="N20" s="76">
        <f t="shared" si="2"/>
        <v>1103.3234132134789</v>
      </c>
      <c r="O20" s="76">
        <f t="shared" si="2"/>
        <v>1103.3234132134789</v>
      </c>
      <c r="P20" s="76">
        <f t="shared" si="2"/>
        <v>1103.3234132134789</v>
      </c>
      <c r="Q20" s="76">
        <f t="shared" si="2"/>
        <v>1103.3234132134789</v>
      </c>
      <c r="R20" s="76">
        <f t="shared" si="2"/>
        <v>1103.3234132134789</v>
      </c>
      <c r="S20" s="76">
        <f t="shared" si="2"/>
        <v>1103.3234132134789</v>
      </c>
      <c r="T20" s="76">
        <f t="shared" si="2"/>
        <v>1103.3234132134789</v>
      </c>
      <c r="U20" s="76">
        <f t="shared" si="2"/>
        <v>1103.3234132134789</v>
      </c>
      <c r="V20" s="76">
        <f t="shared" si="2"/>
        <v>1103.3234132134789</v>
      </c>
      <c r="W20" s="76">
        <f t="shared" si="2"/>
        <v>1103.3234132134789</v>
      </c>
      <c r="X20" s="76">
        <f t="shared" si="2"/>
        <v>1103.3234132134789</v>
      </c>
      <c r="Y20" s="76">
        <f t="shared" si="2"/>
        <v>1103.3234132134789</v>
      </c>
      <c r="Z20" s="76">
        <f t="shared" si="2"/>
        <v>1103.3234132134789</v>
      </c>
      <c r="AA20" s="76">
        <f t="shared" si="2"/>
        <v>1103.3234132134789</v>
      </c>
      <c r="AB20" s="76">
        <f t="shared" si="2"/>
        <v>1103.3234132134789</v>
      </c>
      <c r="AC20" s="76">
        <f t="shared" si="2"/>
        <v>1103.3234132134789</v>
      </c>
      <c r="AD20" s="76">
        <f t="shared" si="2"/>
        <v>1103.3234132134789</v>
      </c>
      <c r="AE20" s="76">
        <f t="shared" si="2"/>
        <v>1103.3234132134789</v>
      </c>
      <c r="AF20" s="76">
        <f t="shared" si="2"/>
        <v>1103.3234132134789</v>
      </c>
    </row>
    <row r="21" spans="1:32" ht="30" x14ac:dyDescent="0.25">
      <c r="A21" s="80" t="s">
        <v>120</v>
      </c>
      <c r="B21" s="70">
        <f>B19*1000000/B20/B15</f>
        <v>177898.12123837793</v>
      </c>
      <c r="C21" s="70">
        <f t="shared" ref="C21:AF21" si="3">C19*1000000/C20/C15</f>
        <v>271234.41995676135</v>
      </c>
      <c r="D21" s="70">
        <f t="shared" si="3"/>
        <v>512101.09834998101</v>
      </c>
      <c r="E21" s="70">
        <f t="shared" si="3"/>
        <v>515283.72851276683</v>
      </c>
      <c r="F21" s="70">
        <f t="shared" si="3"/>
        <v>519859.89279813238</v>
      </c>
      <c r="G21" s="70">
        <f t="shared" si="3"/>
        <v>525767.5916629862</v>
      </c>
      <c r="H21" s="70">
        <f t="shared" si="3"/>
        <v>530234.87500953639</v>
      </c>
      <c r="I21" s="70">
        <f t="shared" si="3"/>
        <v>533940.50341480784</v>
      </c>
      <c r="J21" s="70">
        <f t="shared" si="3"/>
        <v>539451.80418605253</v>
      </c>
      <c r="K21" s="70">
        <f t="shared" si="3"/>
        <v>545250.32643901894</v>
      </c>
      <c r="L21" s="70">
        <f t="shared" si="3"/>
        <v>551285.88538666</v>
      </c>
      <c r="M21" s="70">
        <f t="shared" si="3"/>
        <v>557295.48963862075</v>
      </c>
      <c r="N21" s="70">
        <f t="shared" si="3"/>
        <v>562885.90778135473</v>
      </c>
      <c r="O21" s="70">
        <f t="shared" si="3"/>
        <v>569517.81792446831</v>
      </c>
      <c r="P21" s="70">
        <f t="shared" si="3"/>
        <v>575548.48611805553</v>
      </c>
      <c r="Q21" s="70">
        <f t="shared" si="3"/>
        <v>581953.24718015629</v>
      </c>
      <c r="R21" s="70">
        <f t="shared" si="3"/>
        <v>588883.92131195695</v>
      </c>
      <c r="S21" s="70">
        <f t="shared" si="3"/>
        <v>595438.55583014071</v>
      </c>
      <c r="T21" s="70">
        <f t="shared" si="3"/>
        <v>606054.89198088669</v>
      </c>
      <c r="U21" s="70">
        <f t="shared" si="3"/>
        <v>612499.44116040482</v>
      </c>
      <c r="V21" s="70">
        <f t="shared" si="3"/>
        <v>619806.15365824127</v>
      </c>
      <c r="W21" s="70">
        <f t="shared" si="3"/>
        <v>627493.67923241493</v>
      </c>
      <c r="X21" s="70">
        <f t="shared" si="3"/>
        <v>634758.23938937846</v>
      </c>
      <c r="Y21" s="70">
        <f t="shared" si="3"/>
        <v>642546.64132999489</v>
      </c>
      <c r="Z21" s="70">
        <f t="shared" si="3"/>
        <v>650012.70137464581</v>
      </c>
      <c r="AA21" s="70">
        <f t="shared" si="3"/>
        <v>658695.07013257151</v>
      </c>
      <c r="AB21" s="70">
        <f t="shared" si="3"/>
        <v>667171.82103012537</v>
      </c>
      <c r="AC21" s="70">
        <f t="shared" si="3"/>
        <v>674513.97037768178</v>
      </c>
      <c r="AD21" s="70">
        <f t="shared" si="3"/>
        <v>683444.80312617833</v>
      </c>
      <c r="AE21" s="70">
        <f t="shared" si="3"/>
        <v>691592.82877262344</v>
      </c>
      <c r="AF21" s="70">
        <f t="shared" si="3"/>
        <v>699553.78983051097</v>
      </c>
    </row>
    <row r="23" spans="1:32" x14ac:dyDescent="0.25">
      <c r="A23" s="77" t="s">
        <v>121</v>
      </c>
    </row>
    <row r="25" spans="1:32" ht="18.75" x14ac:dyDescent="0.3">
      <c r="A25" s="81" t="s">
        <v>200</v>
      </c>
      <c r="B25" t="s">
        <v>228</v>
      </c>
      <c r="C25" s="96">
        <v>0.10122084982593352</v>
      </c>
    </row>
    <row r="26" spans="1:32" x14ac:dyDescent="0.25">
      <c r="A26" s="79" t="s">
        <v>229</v>
      </c>
      <c r="B26" s="23">
        <f>'Raw data JRC Other'!C182*(1-$C$25)</f>
        <v>25369.839071963375</v>
      </c>
      <c r="C26" s="23">
        <f>'Raw data JRC Other'!D182*(1-$C$25)</f>
        <v>25719.464161381089</v>
      </c>
      <c r="D26" s="23">
        <f>'Raw data JRC Other'!E182*(1-$C$25)</f>
        <v>26007.972268586964</v>
      </c>
      <c r="E26" s="23">
        <f>'Raw data JRC Other'!F182*(1-$C$25)</f>
        <v>26306.366946444752</v>
      </c>
      <c r="F26" s="23">
        <f>'Raw data JRC Other'!G182*(1-$C$25)</f>
        <v>26584.089703848538</v>
      </c>
      <c r="G26" s="23">
        <f>'Raw data JRC Other'!H182*(1-$C$25)</f>
        <v>26859.116123801803</v>
      </c>
      <c r="H26" s="23">
        <f>'Raw data JRC Other'!I182*(1-$C$25)</f>
        <v>27139.535218656114</v>
      </c>
      <c r="I26" s="23">
        <f>'Raw data JRC Other'!J182*(1-$C$25)</f>
        <v>27427.144546711814</v>
      </c>
      <c r="J26" s="23">
        <f>'Raw data JRC Other'!K182*(1-$C$25)</f>
        <v>27678.802708760551</v>
      </c>
      <c r="K26" s="23">
        <f>'Raw data JRC Other'!L182*(1-$C$25)</f>
        <v>27930.460870809289</v>
      </c>
      <c r="L26" s="23">
        <f>'Raw data JRC Other'!M182*(1-$C$25)</f>
        <v>28164.14344985455</v>
      </c>
      <c r="M26" s="23">
        <f>'Raw data JRC Other'!N182*(1-$C$25)</f>
        <v>28397.826028899806</v>
      </c>
      <c r="N26" s="23">
        <f>'Raw data JRC Other'!O182*(1-$C$25)</f>
        <v>28611.735466641232</v>
      </c>
      <c r="O26" s="23">
        <f>'Raw data JRC Other'!P182*(1-$C$25)</f>
        <v>28818.454671181269</v>
      </c>
      <c r="P26" s="23">
        <f>'Raw data JRC Other'!Q182*(1-$C$25)</f>
        <v>29017.98364251991</v>
      </c>
      <c r="Q26" s="23">
        <f>'Raw data JRC Other'!R182*(1-$C$25)</f>
        <v>29212.119938957509</v>
      </c>
      <c r="R26" s="23">
        <f>'Raw data JRC Other'!S182*(1-$C$25)</f>
        <v>29402.661118794411</v>
      </c>
      <c r="S26" s="23">
        <f>'Raw data JRC Other'!T182*(1-$C$25)</f>
        <v>29589.607182030617</v>
      </c>
      <c r="T26" s="23">
        <f>'Raw data JRC Other'!U182*(1-$C$25)</f>
        <v>29774.755686966477</v>
      </c>
      <c r="U26" s="23">
        <f>'Raw data JRC Other'!V182*(1-$C$25)</f>
        <v>29967.9932042539</v>
      </c>
      <c r="V26" s="23">
        <f>'Raw data JRC Other'!W182*(1-$C$25)</f>
        <v>30163.028279841674</v>
      </c>
      <c r="W26" s="23">
        <f>'Raw data JRC Other'!X182*(1-$C$25)</f>
        <v>30361.65847203014</v>
      </c>
      <c r="X26" s="23">
        <f>'Raw data JRC Other'!Y182*(1-$C$25)</f>
        <v>30563.883780819306</v>
      </c>
      <c r="Y26" s="23">
        <f>'Raw data JRC Other'!Z182*(1-$C$25)</f>
        <v>30767.007868758647</v>
      </c>
      <c r="Z26" s="23">
        <f>'Raw data JRC Other'!AA182*(1-$C$25)</f>
        <v>30971.929514998334</v>
      </c>
      <c r="AA26" s="23">
        <f>'Raw data JRC Other'!AB182*(1-$C$25)</f>
        <v>31179.547498688542</v>
      </c>
      <c r="AB26" s="23">
        <f>'Raw data JRC Other'!AC182*(1-$C$25)</f>
        <v>31383.570365778054</v>
      </c>
      <c r="AC26" s="23">
        <f>'Raw data JRC Other'!AD182*(1-$C$25)</f>
        <v>31592.087128618437</v>
      </c>
      <c r="AD26" s="23">
        <f>'Raw data JRC Other'!AE182*(1-$C$25)</f>
        <v>31811.389241260909</v>
      </c>
      <c r="AE26" s="23">
        <f>'Raw data JRC Other'!AF182*(1-$C$25)</f>
        <v>32049.565716057037</v>
      </c>
      <c r="AF26" s="23">
        <f>'Raw data JRC Other'!AG182*(1-$C$25)</f>
        <v>32315.60434450856</v>
      </c>
    </row>
    <row r="27" spans="1:32" x14ac:dyDescent="0.25">
      <c r="A27" s="79" t="s">
        <v>130</v>
      </c>
      <c r="B27">
        <f>'JRC Database'!C79</f>
        <v>117.45</v>
      </c>
      <c r="C27">
        <f>'JRC Database'!D79</f>
        <v>118.02</v>
      </c>
      <c r="D27">
        <f>'JRC Database'!E79</f>
        <v>118.67</v>
      </c>
      <c r="E27">
        <f>'JRC Database'!F79</f>
        <v>119.49</v>
      </c>
      <c r="F27">
        <f>'JRC Database'!G79</f>
        <v>120.12</v>
      </c>
      <c r="G27">
        <f>'JRC Database'!H79</f>
        <v>121.19</v>
      </c>
      <c r="H27">
        <f>'JRC Database'!I79</f>
        <v>122.11</v>
      </c>
      <c r="I27">
        <f>'JRC Database'!J79</f>
        <v>123.06</v>
      </c>
      <c r="J27">
        <f>'JRC Database'!K79</f>
        <v>123.85</v>
      </c>
      <c r="K27">
        <f>'JRC Database'!L79</f>
        <v>124.59</v>
      </c>
      <c r="L27">
        <f>'JRC Database'!M79</f>
        <v>125.42</v>
      </c>
      <c r="M27">
        <f>'JRC Database'!N79</f>
        <v>126.1</v>
      </c>
      <c r="N27">
        <f>'JRC Database'!O79</f>
        <v>126.96</v>
      </c>
      <c r="O27">
        <f>'JRC Database'!P79</f>
        <v>127.98</v>
      </c>
      <c r="P27">
        <f>'JRC Database'!Q79</f>
        <v>128.93</v>
      </c>
      <c r="Q27">
        <f>'JRC Database'!R79</f>
        <v>129.94</v>
      </c>
      <c r="R27">
        <f>'JRC Database'!S79</f>
        <v>130.83000000000001</v>
      </c>
      <c r="S27">
        <f>'JRC Database'!T79</f>
        <v>131.6</v>
      </c>
      <c r="T27">
        <f>'JRC Database'!U79</f>
        <v>132.44999999999999</v>
      </c>
      <c r="U27">
        <f>'JRC Database'!V79</f>
        <v>133.26</v>
      </c>
      <c r="V27">
        <f>'JRC Database'!W79</f>
        <v>134.01</v>
      </c>
      <c r="W27">
        <f>'JRC Database'!X79</f>
        <v>134.74</v>
      </c>
      <c r="X27">
        <f>'JRC Database'!Y79</f>
        <v>135.44</v>
      </c>
      <c r="Y27">
        <f>'JRC Database'!Z79</f>
        <v>136.19999999999999</v>
      </c>
      <c r="Z27">
        <f>'JRC Database'!AA79</f>
        <v>136.91</v>
      </c>
      <c r="AA27">
        <f>'JRC Database'!AB79</f>
        <v>137.66999999999999</v>
      </c>
      <c r="AB27">
        <f>'JRC Database'!AC79</f>
        <v>138.33000000000001</v>
      </c>
      <c r="AC27">
        <f>'JRC Database'!AD79</f>
        <v>138.99</v>
      </c>
      <c r="AD27">
        <f>'JRC Database'!AE79</f>
        <v>139.68</v>
      </c>
      <c r="AE27">
        <f>'JRC Database'!AF79</f>
        <v>140.25</v>
      </c>
      <c r="AF27">
        <f>'JRC Database'!AG79</f>
        <v>140.97999999999999</v>
      </c>
    </row>
    <row r="28" spans="1:32" x14ac:dyDescent="0.25">
      <c r="A28" s="79" t="s">
        <v>196</v>
      </c>
      <c r="B28" s="72">
        <f>'JRC Database'!C14</f>
        <v>618966.30000000005</v>
      </c>
      <c r="C28" s="72">
        <f>'JRC Database'!D14</f>
        <v>630978.19999999995</v>
      </c>
      <c r="D28" s="72">
        <f>'JRC Database'!E14</f>
        <v>642640.69999999995</v>
      </c>
      <c r="E28" s="72">
        <f>'JRC Database'!F14</f>
        <v>654861.1</v>
      </c>
      <c r="F28" s="72">
        <f>'JRC Database'!G14</f>
        <v>665535.30000000005</v>
      </c>
      <c r="G28" s="72">
        <f>'JRC Database'!H14</f>
        <v>679197.6</v>
      </c>
      <c r="H28" s="72">
        <f>'JRC Database'!I14</f>
        <v>692943.1</v>
      </c>
      <c r="I28" s="72">
        <f>'JRC Database'!J14</f>
        <v>707496</v>
      </c>
      <c r="J28" s="72">
        <f>'JRC Database'!K14</f>
        <v>720093.6</v>
      </c>
      <c r="K28" s="72">
        <f>'JRC Database'!L14</f>
        <v>732333.5</v>
      </c>
      <c r="L28" s="72">
        <f>'JRC Database'!M14</f>
        <v>744395</v>
      </c>
      <c r="M28" s="72">
        <f>'JRC Database'!N14</f>
        <v>756730.7</v>
      </c>
      <c r="N28" s="72">
        <f>'JRC Database'!O14</f>
        <v>768770.5</v>
      </c>
      <c r="O28" s="72">
        <f>'JRC Database'!P14</f>
        <v>781043.6</v>
      </c>
      <c r="P28" s="72">
        <f>'JRC Database'!Q14</f>
        <v>792442.4</v>
      </c>
      <c r="Q28" s="72">
        <f>'JRC Database'!R14</f>
        <v>804233.3</v>
      </c>
      <c r="R28" s="72">
        <f>'JRC Database'!S14</f>
        <v>815227.1</v>
      </c>
      <c r="S28" s="72">
        <f>'JRC Database'!T14</f>
        <v>825638.40000000002</v>
      </c>
      <c r="T28" s="72">
        <f>'JRC Database'!U14</f>
        <v>836486.7</v>
      </c>
      <c r="U28" s="72">
        <f>'JRC Database'!V14</f>
        <v>847468.7</v>
      </c>
      <c r="V28" s="72">
        <f>'JRC Database'!W14</f>
        <v>858167.2</v>
      </c>
      <c r="W28" s="72">
        <f>'JRC Database'!X14</f>
        <v>868983.3</v>
      </c>
      <c r="X28" s="72">
        <f>'JRC Database'!Y14</f>
        <v>879601.7</v>
      </c>
      <c r="Y28" s="72">
        <f>'JRC Database'!Z14</f>
        <v>890530.9</v>
      </c>
      <c r="Z28" s="72">
        <f>'JRC Database'!AA14</f>
        <v>901193.9</v>
      </c>
      <c r="AA28" s="72">
        <f>'JRC Database'!AB14</f>
        <v>912185.3</v>
      </c>
      <c r="AB28" s="72">
        <f>'JRC Database'!AC14</f>
        <v>922460.1</v>
      </c>
      <c r="AC28" s="72">
        <f>'JRC Database'!AD14</f>
        <v>933301.2</v>
      </c>
      <c r="AD28" s="72">
        <f>'JRC Database'!AE14</f>
        <v>944477.4</v>
      </c>
      <c r="AE28" s="72">
        <f>'JRC Database'!AF14</f>
        <v>955783.7</v>
      </c>
      <c r="AF28" s="72">
        <f>'JRC Database'!AG14</f>
        <v>969402</v>
      </c>
    </row>
    <row r="29" spans="1:32" x14ac:dyDescent="0.25">
      <c r="A29" s="79" t="s">
        <v>197</v>
      </c>
      <c r="C29" s="95">
        <f>(C28-B28)/B28</f>
        <v>1.9406387714484465E-2</v>
      </c>
      <c r="D29" s="95">
        <f t="shared" ref="D29:AF29" si="4">(D28-C28)/C28</f>
        <v>1.8483205917415216E-2</v>
      </c>
      <c r="E29" s="95">
        <f t="shared" si="4"/>
        <v>1.9015913557918172E-2</v>
      </c>
      <c r="F29" s="95">
        <f t="shared" si="4"/>
        <v>1.6299945133403205E-2</v>
      </c>
      <c r="G29" s="95">
        <f t="shared" si="4"/>
        <v>2.0528287530353281E-2</v>
      </c>
      <c r="H29" s="95">
        <f t="shared" si="4"/>
        <v>2.0237851252713497E-2</v>
      </c>
      <c r="I29" s="95">
        <f t="shared" si="4"/>
        <v>2.1001580072014605E-2</v>
      </c>
      <c r="J29" s="95">
        <f t="shared" si="4"/>
        <v>1.780589572237861E-2</v>
      </c>
      <c r="K29" s="95">
        <f t="shared" si="4"/>
        <v>1.699765141642701E-2</v>
      </c>
      <c r="L29" s="95">
        <f t="shared" si="4"/>
        <v>1.6469955286764842E-2</v>
      </c>
      <c r="M29" s="95">
        <f t="shared" si="4"/>
        <v>1.6571443924260579E-2</v>
      </c>
      <c r="N29" s="95">
        <f t="shared" si="4"/>
        <v>1.5910283539441506E-2</v>
      </c>
      <c r="O29" s="95">
        <f t="shared" si="4"/>
        <v>1.5964582407883728E-2</v>
      </c>
      <c r="P29" s="95">
        <f t="shared" si="4"/>
        <v>1.4594319702510905E-2</v>
      </c>
      <c r="Q29" s="95">
        <f t="shared" si="4"/>
        <v>1.4879188695607433E-2</v>
      </c>
      <c r="R29" s="95">
        <f t="shared" si="4"/>
        <v>1.366991394163849E-2</v>
      </c>
      <c r="S29" s="95">
        <f t="shared" si="4"/>
        <v>1.2771042572063719E-2</v>
      </c>
      <c r="T29" s="95">
        <f t="shared" si="4"/>
        <v>1.3139287126180092E-2</v>
      </c>
      <c r="U29" s="95">
        <f t="shared" si="4"/>
        <v>1.3128720396869431E-2</v>
      </c>
      <c r="V29" s="95">
        <f t="shared" si="4"/>
        <v>1.2624065053966006E-2</v>
      </c>
      <c r="W29" s="95">
        <f t="shared" si="4"/>
        <v>1.2603721046434884E-2</v>
      </c>
      <c r="X29" s="95">
        <f t="shared" si="4"/>
        <v>1.2219337241578643E-2</v>
      </c>
      <c r="Y29" s="95">
        <f t="shared" si="4"/>
        <v>1.2425169255584739E-2</v>
      </c>
      <c r="Z29" s="95">
        <f t="shared" si="4"/>
        <v>1.1973756328949394E-2</v>
      </c>
      <c r="AA29" s="95">
        <f t="shared" si="4"/>
        <v>1.2196487348616123E-2</v>
      </c>
      <c r="AB29" s="95">
        <f t="shared" si="4"/>
        <v>1.1263939464931006E-2</v>
      </c>
      <c r="AC29" s="95">
        <f t="shared" si="4"/>
        <v>1.1752378232944685E-2</v>
      </c>
      <c r="AD29" s="95">
        <f t="shared" si="4"/>
        <v>1.1974912279122828E-2</v>
      </c>
      <c r="AE29" s="95">
        <f t="shared" si="4"/>
        <v>1.1970958754545033E-2</v>
      </c>
      <c r="AF29" s="95">
        <f t="shared" si="4"/>
        <v>1.4248307436086268E-2</v>
      </c>
    </row>
    <row r="30" spans="1:32" x14ac:dyDescent="0.25">
      <c r="A30" s="79" t="s">
        <v>199</v>
      </c>
      <c r="B30" s="109">
        <f>Eurostat_rail_pa_typepas!P11</f>
        <v>223668</v>
      </c>
      <c r="C30" s="109">
        <f>Eurostat_rail_pa_typepas!R11</f>
        <v>260715</v>
      </c>
      <c r="D30" s="109">
        <f>Eurostat_rail_pa_typepas!T11</f>
        <v>393376</v>
      </c>
      <c r="E30" s="110">
        <f>D30*(1+E29)</f>
        <v>400856.40401175962</v>
      </c>
      <c r="F30" s="110">
        <f t="shared" ref="F30:AF30" si="5">E30*(1+F29)</f>
        <v>407390.34140352457</v>
      </c>
      <c r="G30" s="110">
        <f t="shared" si="5"/>
        <v>415753.36746894487</v>
      </c>
      <c r="H30" s="110">
        <f t="shared" si="5"/>
        <v>424167.3222775961</v>
      </c>
      <c r="I30" s="110">
        <f t="shared" si="5"/>
        <v>433075.50626034109</v>
      </c>
      <c r="J30" s="110">
        <f t="shared" si="5"/>
        <v>440786.80356472905</v>
      </c>
      <c r="K30" s="110">
        <f t="shared" si="5"/>
        <v>448279.14400068339</v>
      </c>
      <c r="L30" s="110">
        <f t="shared" si="5"/>
        <v>455662.28145836387</v>
      </c>
      <c r="M30" s="110">
        <f t="shared" si="5"/>
        <v>463213.26340395177</v>
      </c>
      <c r="N30" s="110">
        <f t="shared" si="5"/>
        <v>470583.11776393867</v>
      </c>
      <c r="O30" s="110">
        <f t="shared" si="5"/>
        <v>478095.78072723997</v>
      </c>
      <c r="P30" s="110">
        <f t="shared" si="5"/>
        <v>485073.26339959487</v>
      </c>
      <c r="Q30" s="110">
        <f t="shared" si="5"/>
        <v>492290.76001691155</v>
      </c>
      <c r="R30" s="110">
        <f t="shared" si="5"/>
        <v>499020.33234060655</v>
      </c>
      <c r="S30" s="110">
        <f t="shared" si="5"/>
        <v>505393.34224925382</v>
      </c>
      <c r="T30" s="110">
        <f t="shared" si="5"/>
        <v>512033.8504847266</v>
      </c>
      <c r="U30" s="110">
        <f t="shared" si="5"/>
        <v>518756.19974147307</v>
      </c>
      <c r="V30" s="110">
        <f t="shared" si="5"/>
        <v>525305.0117541576</v>
      </c>
      <c r="W30" s="110">
        <f t="shared" si="5"/>
        <v>531925.80958660122</v>
      </c>
      <c r="X30" s="110">
        <f t="shared" si="5"/>
        <v>538425.59044143965</v>
      </c>
      <c r="Y30" s="110">
        <f t="shared" si="5"/>
        <v>545115.61953421275</v>
      </c>
      <c r="Z30" s="110">
        <f t="shared" si="5"/>
        <v>551642.70113361976</v>
      </c>
      <c r="AA30" s="110">
        <f t="shared" si="5"/>
        <v>558370.80435895245</v>
      </c>
      <c r="AB30" s="110">
        <f t="shared" si="5"/>
        <v>564660.25929823646</v>
      </c>
      <c r="AC30" s="110">
        <f t="shared" si="5"/>
        <v>571296.36023862194</v>
      </c>
      <c r="AD30" s="110">
        <f t="shared" si="5"/>
        <v>578137.58403786155</v>
      </c>
      <c r="AE30" s="110">
        <f t="shared" si="5"/>
        <v>585058.44521083112</v>
      </c>
      <c r="AF30" s="110">
        <f t="shared" si="5"/>
        <v>593394.53780627367</v>
      </c>
    </row>
    <row r="31" spans="1:32" ht="30" x14ac:dyDescent="0.25">
      <c r="A31" s="80" t="s">
        <v>120</v>
      </c>
      <c r="B31" s="70">
        <f>B30*1000000/B26/B27</f>
        <v>75064.245015117267</v>
      </c>
      <c r="C31" s="70">
        <f t="shared" ref="C31:AF31" si="6">C30*1000000/C26/C27</f>
        <v>85891.164731694094</v>
      </c>
      <c r="D31" s="70">
        <f t="shared" si="6"/>
        <v>127456.04092032612</v>
      </c>
      <c r="E31" s="70">
        <f t="shared" si="6"/>
        <v>127525.31098919151</v>
      </c>
      <c r="F31" s="70">
        <f t="shared" si="6"/>
        <v>127577.36004860603</v>
      </c>
      <c r="G31" s="70">
        <f t="shared" si="6"/>
        <v>127725.40052063478</v>
      </c>
      <c r="H31" s="70">
        <f t="shared" si="6"/>
        <v>127992.21958794493</v>
      </c>
      <c r="I31" s="70">
        <f t="shared" si="6"/>
        <v>128311.65765174894</v>
      </c>
      <c r="J31" s="70">
        <f t="shared" si="6"/>
        <v>128583.50889122869</v>
      </c>
      <c r="K31" s="70">
        <f t="shared" si="6"/>
        <v>128821.17207027564</v>
      </c>
      <c r="L31" s="70">
        <f t="shared" si="6"/>
        <v>128997.03739099398</v>
      </c>
      <c r="M31" s="70">
        <f t="shared" si="6"/>
        <v>129354.28072292385</v>
      </c>
      <c r="N31" s="70">
        <f t="shared" si="6"/>
        <v>129546.36395645415</v>
      </c>
      <c r="O31" s="70">
        <f t="shared" si="6"/>
        <v>129628.98371107568</v>
      </c>
      <c r="P31" s="70">
        <f t="shared" si="6"/>
        <v>129654.06073629748</v>
      </c>
      <c r="Q31" s="70">
        <f t="shared" si="6"/>
        <v>129692.76426812743</v>
      </c>
      <c r="R31" s="70">
        <f t="shared" si="6"/>
        <v>129725.17380662469</v>
      </c>
      <c r="S31" s="70">
        <f t="shared" si="6"/>
        <v>129787.96634502005</v>
      </c>
      <c r="T31" s="70">
        <f t="shared" si="6"/>
        <v>129837.00946083697</v>
      </c>
      <c r="U31" s="70">
        <f t="shared" si="6"/>
        <v>129899.00653101454</v>
      </c>
      <c r="V31" s="70">
        <f t="shared" si="6"/>
        <v>129956.91576794159</v>
      </c>
      <c r="W31" s="70">
        <f t="shared" si="6"/>
        <v>130025.64880414796</v>
      </c>
      <c r="X31" s="70">
        <f t="shared" si="6"/>
        <v>130067.92390791106</v>
      </c>
      <c r="Y31" s="70">
        <f t="shared" si="6"/>
        <v>130084.71090566347</v>
      </c>
      <c r="Z31" s="70">
        <f t="shared" si="6"/>
        <v>130093.15421494046</v>
      </c>
      <c r="AA31" s="70">
        <f t="shared" si="6"/>
        <v>130080.9145641325</v>
      </c>
      <c r="AB31" s="70">
        <f t="shared" si="6"/>
        <v>130067.41125689277</v>
      </c>
      <c r="AC31" s="70">
        <f t="shared" si="6"/>
        <v>130106.67666233462</v>
      </c>
      <c r="AD31" s="70">
        <f t="shared" si="6"/>
        <v>130111.09780565192</v>
      </c>
      <c r="AE31" s="70">
        <f t="shared" si="6"/>
        <v>130159.00911906252</v>
      </c>
      <c r="AF31" s="70">
        <f t="shared" si="6"/>
        <v>130248.80752708201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JRC Database</vt:lpstr>
      <vt:lpstr>Raw data JRC Other</vt:lpstr>
      <vt:lpstr>Eurostat_rail_pa_typepas</vt:lpstr>
      <vt:lpstr>Eurostat_avia_ttpa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2023-10-09T13:14:06Z</dcterms:created>
  <dcterms:modified xsi:type="dcterms:W3CDTF">2024-03-08T20:33:15Z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