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1EF36B0E-05EA-460D-9B28-F299FA411E45}" xr6:coauthVersionLast="47" xr6:coauthVersionMax="47" xr10:uidLastSave="{00000000-0000-0000-0000-000000000000}"/>
  <bookViews>
    <workbookView xWindow="28680" yWindow="-120" windowWidth="29040" windowHeight="1752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5" i="8" l="1"/>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2" i="8"/>
  <c r="H118" i="8" s="1"/>
  <c r="I112" i="8"/>
  <c r="I118" i="8" s="1"/>
  <c r="H113" i="8"/>
  <c r="H119" i="8" s="1"/>
  <c r="I113" i="8"/>
  <c r="I119" i="8" s="1"/>
  <c r="H114" i="8"/>
  <c r="H120" i="8" s="1"/>
  <c r="I114" i="8"/>
  <c r="I120" i="8" s="1"/>
  <c r="H115" i="8"/>
  <c r="H121" i="8" s="1"/>
  <c r="I115" i="8"/>
  <c r="I121" i="8" s="1"/>
  <c r="I111" i="8"/>
  <c r="I117" i="8" s="1"/>
  <c r="H111" i="8"/>
  <c r="H117" i="8" s="1"/>
  <c r="C1889" i="1"/>
  <c r="C1824" i="1"/>
  <c r="C527" i="1"/>
  <c r="C503" i="1"/>
  <c r="C475" i="1"/>
  <c r="C426" i="1"/>
  <c r="C402" i="1"/>
  <c r="C378" i="1"/>
  <c r="C353" i="1"/>
  <c r="C328" i="1"/>
  <c r="C276" i="1"/>
  <c r="G117" i="8"/>
  <c r="G118" i="8"/>
  <c r="G119" i="8"/>
  <c r="G120" i="8"/>
  <c r="G121" i="8"/>
  <c r="H116" i="8"/>
  <c r="I116" i="8"/>
  <c r="G116" i="8"/>
  <c r="F116" i="8"/>
  <c r="F114" i="8"/>
  <c r="F121"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5" i="8"/>
  <c r="F117" i="8"/>
  <c r="F110" i="8"/>
  <c r="F118" i="8"/>
  <c r="F111" i="8"/>
  <c r="F119" i="8"/>
  <c r="F112" i="8"/>
  <c r="F120" i="8"/>
  <c r="F113"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7" i="8"/>
  <c r="F34" i="8"/>
  <c r="F9" i="8"/>
  <c r="F214" i="8"/>
  <c r="F211" i="8"/>
  <c r="F210" i="8"/>
  <c r="F209" i="8"/>
  <c r="F208" i="8"/>
  <c r="F206" i="8"/>
  <c r="F204" i="8"/>
  <c r="F202" i="8"/>
  <c r="F201" i="8"/>
  <c r="F184" i="8"/>
  <c r="F175" i="8"/>
  <c r="F172" i="8"/>
  <c r="F171" i="8"/>
  <c r="F174" i="8"/>
  <c r="F129" i="8"/>
  <c r="F133" i="8"/>
  <c r="F122" i="8"/>
  <c r="F139" i="8"/>
  <c r="F138" i="8"/>
  <c r="F109" i="8"/>
  <c r="F104" i="8"/>
  <c r="F99" i="8"/>
  <c r="F106" i="8"/>
  <c r="F76" i="8"/>
  <c r="F43" i="8"/>
  <c r="F24" i="8"/>
  <c r="F155"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5" i="8"/>
  <c r="F189" i="8"/>
  <c r="F136" i="8"/>
  <c r="F124" i="8"/>
  <c r="F199"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163" i="8"/>
  <c r="F176" i="8"/>
  <c r="F164" i="8"/>
  <c r="F157" i="8"/>
  <c r="F205" i="8"/>
  <c r="F170" i="8"/>
  <c r="F143" i="8"/>
  <c r="F140" i="8"/>
  <c r="F141" i="8"/>
  <c r="F200" i="8"/>
  <c r="F212" i="8"/>
  <c r="F160" i="8"/>
  <c r="F146" i="8"/>
  <c r="F168" i="8"/>
  <c r="F147" i="8"/>
  <c r="F188" i="8"/>
  <c r="F128" i="8"/>
  <c r="F159" i="8"/>
  <c r="F179" i="8"/>
  <c r="F100" i="8"/>
  <c r="F185" i="8"/>
  <c r="F144" i="8"/>
  <c r="F178" i="8"/>
  <c r="F42" i="8"/>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I695" i="15"/>
  <c r="I692" i="15"/>
  <c r="I690" i="15"/>
  <c r="I691" i="15"/>
  <c r="F57" i="8"/>
  <c r="F52" i="8"/>
  <c r="F60" i="8"/>
  <c r="F55" i="8"/>
  <c r="F87" i="8"/>
  <c r="F137" i="8"/>
  <c r="F23" i="8"/>
  <c r="F177" i="8"/>
  <c r="F85" i="8"/>
  <c r="F142" i="8"/>
  <c r="F145"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<sst xmlns="http://schemas.openxmlformats.org/spreadsheetml/2006/main" count="14894" uniqueCount="2775">
  <si>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</si>
  <si>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</si>
  <si>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</si>
  <si>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</si>
  <si>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</si>
  <si>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</si>
  <si>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</si>
  <si>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</si>
  <si>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</si>
  <si>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</si>
  <si>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</si>
  <si>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</si>
  <si>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</si>
  <si>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</si>
  <si>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</si>
  <si>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</si>
  <si>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</si>
  <si>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</si>
  <si>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</si>
  <si>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</si>
  <si>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</si>
  <si>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</si>
  <si>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</si>
  <si>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</si>
  <si>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</si>
  <si>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</si>
  <si>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</si>
  <si>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</si>
  <si>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</si>
  <si>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</si>
  <si>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</si>
  <si>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</si>
  <si>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</si>
  <si>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</si>
  <si>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</si>
  <si>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</si>
  <si>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</si>
  <si>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</si>
  <si>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</si>
  <si>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</si>
  <si>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</si>
  <si>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</si>
  <si>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</si>
  <si>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</si>
  <si>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</si>
  <si>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</si>
  <si>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</si>
  <si>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</si>
  <si>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</si>
  <si>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</si>
  <si>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</si>
  <si>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</si>
  <si>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</si>
  <si>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</si>
  <si>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</si>
  <si>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</si>
  <si>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</si>
  <si>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</si>
  <si>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</si>
  <si>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</si>
  <si>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</si>
  <si>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</si>
  <si>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</si>
  <si>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</si>
  <si>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</si>
  <si>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</si>
  <si>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</si>
  <si>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</si>
  <si>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</si>
  <si>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</si>
  <si>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</si>
  <si>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</si>
  <si>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</si>
  <si>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</si>
  <si>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</si>
  <si>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</si>
  <si>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</si>
  <si>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</si>
  <si>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</si>
  <si>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</si>
  <si>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</si>
  <si>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</si>
  <si>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</si>
  <si>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</si>
  <si>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</si>
  <si>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</si>
  <si>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</si>
  <si>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</si>
  <si>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</si>
  <si>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</si>
  <si>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</si>
  <si>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</si>
  <si>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</si>
  <si>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</si>
  <si>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</si>
  <si>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</si>
  <si>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</si>
  <si>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</si>
  <si>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</si>
  <si>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</si>
  <si>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</si>
  <si>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</si>
  <si>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</si>
  <si>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</si>
  <si>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</si>
  <si>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</si>
  <si>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</si>
  <si>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</si>
  <si>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</si>
  <si>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</si>
  <si>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</si>
  <si>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</si>
  <si>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</si>
  <si>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</si>
  <si>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</si>
  <si>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</si>
  <si>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</si>
  <si>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</si>
  <si>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</si>
  <si>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</si>
  <si>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</si>
  <si>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</si>
  <si>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</si>
  <si>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</si>
  <si>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</si>
  <si>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</si>
  <si>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</si>
  <si>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</si>
  <si>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</si>
  <si>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</si>
  <si>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</si>
  <si>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</si>
  <si>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</si>
  <si>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</si>
  <si>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</si>
  <si>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</si>
  <si>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</si>
  <si>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</si>
  <si>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</si>
  <si>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</si>
  <si>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</si>
  <si>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</si>
  <si>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</si>
  <si>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</si>
  <si>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</si>
  <si>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</si>
  <si>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</si>
  <si>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</si>
  <si>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</si>
  <si>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</si>
  <si>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</si>
  <si>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</si>
  <si>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</si>
  <si>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</si>
  <si>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</si>
  <si>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</si>
  <si>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</si>
  <si>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</si>
  <si>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</si>
  <si>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</si>
  <si>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</si>
  <si>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</si>
  <si>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</si>
  <si>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</si>
  <si>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</si>
  <si>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</si>
  <si>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</si>
  <si>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</si>
  <si>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</si>
  <si>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</si>
  <si>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</si>
  <si>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</si>
  <si>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</si>
  <si>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</si>
  <si>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</si>
  <si>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</si>
  <si>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</si>
  <si>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</si>
  <si>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</si>
  <si>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</si>
  <si>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</si>
  <si>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</si>
  <si>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</si>
  <si>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</si>
  <si>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</si>
  <si>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</si>
  <si>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</si>
  <si>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</si>
  <si>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</si>
  <si>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</si>
  <si>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</si>
  <si>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</si>
  <si>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</si>
  <si>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</si>
  <si>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</si>
  <si>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</si>
  <si>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</si>
  <si>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</si>
  <si>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</si>
  <si>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</si>
  <si>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</si>
  <si>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</si>
  <si>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</si>
  <si>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</si>
  <si>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</si>
  <si>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</si>
  <si>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</si>
  <si>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</si>
  <si>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</si>
  <si>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</si>
  <si>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</si>
  <si>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</si>
  <si>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</si>
  <si>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</si>
  <si>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</si>
  <si>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</si>
  <si>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</si>
  <si>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</si>
  <si>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</si>
  <si>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</si>
  <si>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</si>
  <si>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</si>
  <si>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</si>
  <si>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</si>
  <si>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</si>
  <si>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</si>
  <si>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</si>
  <si>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</si>
  <si>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</si>
  <si>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</si>
  <si>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</si>
  <si>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</si>
  <si>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</si>
  <si>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</si>
  <si>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</si>
  <si>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</si>
  <si>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</si>
  <si>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</si>
  <si>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</si>
  <si>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</si>
  <si>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</si>
  <si>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</si>
  <si>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</si>
  <si>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</si>
  <si>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</si>
  <si>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</si>
  <si>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</si>
  <si>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</si>
  <si>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</si>
  <si>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</si>
  <si>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</si>
  <si>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</si>
  <si>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</si>
  <si>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</si>
  <si>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</si>
  <si>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</si>
  <si>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</si>
  <si>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</si>
  <si>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</si>
  <si>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</si>
  <si>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</si>
  <si>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</si>
  <si>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</si>
  <si>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</si>
  <si>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</si>
  <si>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</si>
  <si>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</si>
  <si>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</si>
  <si>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</si>
  <si>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</si>
  <si>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</si>
  <si>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</si>
  <si>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</si>
  <si>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</si>
  <si>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</si>
  <si>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</si>
  <si>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</si>
  <si>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</si>
  <si>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</si>
  <si>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</si>
  <si>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</si>
  <si>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</si>
  <si>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</si>
  <si>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</si>
  <si>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</si>
  <si>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</si>
  <si>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</si>
  <si>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</si>
  <si>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</si>
  <si>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</si>
  <si>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</si>
  <si>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</si>
  <si>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</si>
  <si>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</si>
  <si>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</si>
  <si>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</si>
  <si>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</si>
  <si>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</si>
  <si>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</si>
  <si>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</si>
  <si>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</si>
  <si>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</si>
  <si>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</si>
  <si>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</si>
  <si>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</si>
  <si>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</si>
  <si>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</si>
  <si>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</si>
  <si>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</si>
  <si>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</si>
  <si>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</si>
  <si>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</si>
  <si>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</si>
  <si>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</si>
  <si>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</si>
  <si>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</si>
  <si>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</si>
  <si>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</si>
  <si>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</si>
  <si>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</si>
  <si>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</si>
  <si>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</si>
  <si>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</si>
  <si>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</si>
  <si>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</si>
  <si>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</si>
  <si>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</si>
  <si>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</si>
  <si>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</si>
  <si>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</si>
  <si>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</si>
  <si>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</si>
  <si>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</si>
  <si>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</si>
  <si>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</si>
  <si>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</si>
  <si>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</si>
  <si>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</si>
  <si>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</si>
  <si>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</si>
  <si>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</si>
  <si>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</si>
  <si>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</si>
  <si>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</si>
  <si>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</si>
  <si>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</si>
  <si>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</si>
  <si>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</si>
  <si>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</si>
  <si>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</si>
  <si>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</si>
  <si>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</si>
  <si>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</si>
  <si>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</si>
  <si>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</si>
  <si>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</si>
  <si>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</si>
  <si>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</si>
  <si>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</si>
  <si>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</si>
  <si>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</si>
  <si>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</si>
  <si>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</si>
  <si>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</si>
  <si>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</si>
  <si>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</si>
  <si>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</si>
  <si>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</si>
  <si>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</si>
  <si>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</si>
  <si>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</si>
  <si>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</si>
  <si>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</si>
  <si>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</si>
  <si>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</si>
  <si>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</si>
  <si>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</si>
  <si>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</si>
  <si>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</si>
  <si>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</si>
  <si>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</si>
  <si>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</si>
  <si>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</si>
  <si>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</si>
  <si>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</si>
  <si>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</si>
  <si>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</si>
  <si>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</si>
  <si>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</si>
  <si>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</si>
  <si>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</si>
  <si>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</si>
  <si>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</si>
  <si>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</si>
  <si>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</si>
  <si>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</si>
  <si>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</si>
  <si>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</si>
  <si>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</si>
  <si>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</si>
  <si>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</si>
  <si>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</si>
  <si>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</si>
  <si>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</si>
  <si>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</si>
  <si>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</si>
  <si>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</si>
  <si>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</si>
  <si>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</si>
  <si>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</si>
  <si>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</si>
  <si>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</si>
  <si>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</si>
  <si>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</si>
  <si>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</si>
  <si>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</si>
  <si>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</si>
  <si>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</si>
  <si>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</si>
  <si>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</si>
  <si>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</si>
  <si>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</si>
  <si>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</si>
  <si>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</si>
  <si>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</si>
  <si>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</si>
  <si>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</si>
  <si>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</si>
  <si>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</si>
  <si>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</si>
  <si>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</si>
  <si>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</si>
  <si>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</si>
  <si>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</si>
  <si>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</si>
  <si>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</si>
  <si>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</si>
  <si>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</si>
  <si>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</si>
  <si>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</si>
  <si>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</si>
  <si>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</si>
  <si>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</si>
  <si>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</si>
  <si>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</si>
  <si>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</si>
  <si>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</si>
  <si>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</si>
  <si>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</si>
  <si>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</si>
  <si>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</si>
  <si>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</si>
  <si>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</si>
  <si>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</si>
  <si>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</si>
  <si>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</si>
  <si>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</si>
  <si>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</si>
  <si>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</si>
  <si>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</si>
  <si>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</si>
  <si>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</si>
  <si>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</si>
  <si>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</si>
  <si>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</si>
  <si>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</si>
  <si>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</si>
  <si>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</si>
  <si>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</si>
  <si>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</si>
  <si>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</si>
  <si>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</si>
  <si>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</si>
  <si>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</si>
  <si>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</si>
  <si>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</si>
  <si>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</si>
  <si>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</si>
  <si>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</si>
  <si>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</si>
  <si>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</si>
  <si>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</si>
  <si>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</si>
  <si>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</si>
  <si>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</si>
  <si>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</si>
  <si>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</si>
  <si>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</si>
  <si>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</si>
  <si>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</si>
  <si>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</si>
  <si>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</si>
  <si>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</si>
  <si>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</si>
  <si>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</si>
  <si>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</si>
  <si>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</si>
  <si>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</si>
  <si>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</si>
  <si>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</si>
  <si>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</si>
  <si>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</si>
  <si>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</si>
  <si>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</si>
  <si>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</si>
  <si>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</si>
  <si>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</si>
  <si>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</si>
  <si>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</si>
  <si>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</si>
  <si>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</si>
  <si>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</si>
  <si>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</si>
  <si>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</si>
  <si>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</si>
  <si>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</si>
  <si>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</si>
  <si>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</si>
  <si>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</si>
  <si>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</si>
  <si>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</si>
  <si>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</si>
  <si>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</si>
  <si>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</si>
  <si>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</si>
  <si>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</si>
  <si>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</si>
  <si>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</si>
  <si>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</si>
  <si>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</si>
  <si>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</si>
  <si>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</si>
  <si>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</si>
  <si>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</si>
  <si>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</si>
  <si>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</si>
  <si>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</si>
  <si>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</si>
  <si>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</si>
  <si>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</si>
  <si>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</si>
  <si>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</si>
  <si>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</si>
  <si>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</si>
  <si>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</si>
  <si>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</si>
  <si>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</si>
  <si>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</si>
  <si>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</si>
  <si>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</si>
  <si>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</si>
  <si>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</si>
  <si>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</si>
  <si>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</si>
  <si>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</si>
  <si>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</si>
  <si>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</si>
  <si>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</si>
  <si>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</si>
  <si>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</si>
  <si>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</si>
  <si>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</si>
  <si>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</si>
  <si>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</si>
  <si>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</si>
  <si>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</si>
  <si>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</si>
  <si>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</si>
  <si>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</si>
  <si>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</si>
  <si>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</si>
  <si>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</si>
  <si>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</si>
  <si>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</si>
  <si>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</si>
  <si>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</si>
  <si>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</si>
  <si>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</si>
  <si>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</si>
  <si>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</si>
  <si>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</si>
  <si>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</si>
  <si>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</si>
  <si>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</si>
  <si>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</si>
  <si>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</si>
  <si>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</si>
  <si>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</si>
  <si>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</si>
  <si>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</si>
  <si>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</si>
  <si>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</si>
  <si>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</si>
  <si>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</si>
  <si>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</si>
  <si>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</si>
  <si>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</si>
  <si>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</si>
  <si>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</si>
  <si>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</si>
  <si>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</si>
  <si>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</si>
  <si>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</si>
  <si>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</si>
  <si>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</si>
  <si>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</si>
  <si>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</si>
  <si>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</si>
  <si>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</si>
  <si>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</si>
  <si>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</si>
  <si>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</si>
  <si>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</si>
  <si>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</si>
  <si>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</si>
  <si>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</si>
  <si>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</si>
  <si>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</si>
  <si>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</si>
  <si>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</si>
  <si>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</si>
  <si>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</si>
  <si>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</si>
  <si>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</si>
  <si>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</si>
  <si>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</si>
  <si>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</si>
  <si>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</si>
  <si>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</si>
  <si>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</si>
  <si>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</si>
  <si>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</si>
  <si>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</si>
  <si>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</si>
  <si>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</si>
  <si>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</si>
  <si>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</si>
  <si>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</si>
  <si>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</si>
  <si>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</si>
  <si>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</si>
  <si>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</si>
  <si>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</si>
  <si>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</si>
  <si>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</si>
  <si>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</si>
  <si>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</si>
  <si>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</si>
  <si>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</si>
  <si>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</si>
  <si>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</si>
  <si>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</si>
  <si>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</si>
  <si>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</si>
  <si>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</si>
  <si>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</si>
  <si>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</si>
  <si>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</si>
  <si>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</si>
  <si>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</si>
  <si>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</si>
  <si>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</si>
  <si>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</si>
  <si>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</si>
  <si>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</si>
  <si>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</si>
  <si>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</si>
  <si>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</si>
  <si>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</si>
  <si>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</si>
  <si>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</si>
  <si>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</si>
  <si>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</si>
  <si>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</si>
  <si>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</si>
  <si>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</si>
  <si>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</si>
  <si>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</si>
  <si>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</si>
  <si>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</si>
  <si>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</si>
  <si>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</si>
  <si>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</si>
  <si>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</si>
  <si>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</si>
  <si>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</si>
  <si>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</si>
  <si>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</si>
  <si>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</si>
  <si>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</si>
  <si>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</si>
  <si>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</si>
  <si>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</si>
  <si>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</si>
  <si>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</si>
  <si>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</si>
  <si>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</si>
  <si>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</si>
  <si>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</si>
  <si>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</si>
  <si>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</si>
  <si>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</si>
  <si>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</si>
  <si>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</si>
  <si>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</si>
  <si>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</si>
  <si>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</si>
  <si>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</si>
  <si>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</si>
  <si>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</si>
  <si>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</si>
  <si>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</si>
  <si>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</si>
  <si>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</si>
  <si>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</si>
  <si>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</si>
  <si>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</si>
  <si>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</si>
  <si>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</si>
  <si>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</si>
  <si>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</si>
  <si>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</si>
  <si>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</si>
  <si>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</si>
  <si>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</si>
  <si>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</si>
  <si>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</si>
  <si>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</si>
  <si>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</si>
  <si>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</si>
  <si>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</si>
  <si>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</si>
  <si>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</si>
  <si>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</si>
  <si>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</si>
  <si>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</si>
  <si>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</si>
  <si>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</si>
  <si>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</si>
  <si>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</si>
  <si>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</si>
  <si>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</si>
  <si>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</si>
  <si>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</si>
  <si>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</si>
  <si>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</si>
  <si>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</si>
  <si>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</si>
  <si>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</si>
  <si>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</si>
  <si>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</si>
  <si>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</si>
  <si>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</si>
  <si>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</si>
  <si>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</si>
  <si>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</si>
  <si>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</si>
  <si>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</si>
  <si>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</si>
  <si>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</si>
  <si>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</si>
  <si>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</si>
  <si>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</si>
  <si>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</si>
  <si>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</si>
  <si>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</si>
  <si>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</si>
  <si>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</si>
  <si>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</si>
  <si>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</si>
  <si>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</si>
  <si>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</si>
  <si>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</si>
  <si>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</si>
  <si>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</si>
  <si>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</si>
  <si>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</si>
  <si>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</si>
  <si>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</si>
  <si>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</si>
  <si>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</si>
  <si>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</si>
  <si>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</si>
  <si>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</si>
  <si>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</si>
  <si>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</si>
  <si>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</si>
  <si>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</si>
  <si>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</si>
  <si>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</si>
  <si>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</si>
  <si>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</si>
  <si>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</si>
  <si>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</si>
  <si>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</si>
  <si>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</si>
  <si>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</si>
  <si>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</si>
  <si>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</si>
  <si>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</si>
  <si>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</si>
  <si>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</si>
  <si>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</si>
  <si>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</si>
  <si>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</si>
  <si>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</si>
  <si>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</si>
  <si>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</si>
  <si>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</si>
  <si>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</si>
  <si>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</si>
  <si>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</si>
  <si>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</si>
  <si>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</si>
  <si>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</si>
  <si>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</si>
  <si>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</si>
  <si>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</si>
  <si>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</si>
  <si>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</si>
  <si>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</si>
  <si>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</si>
  <si>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</si>
  <si>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</si>
  <si>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</si>
  <si>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</si>
  <si>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</si>
  <si>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</si>
  <si>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</si>
  <si>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</si>
  <si>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</si>
  <si>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</si>
  <si>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</si>
  <si>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</si>
  <si>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</si>
  <si>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</si>
  <si>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</si>
  <si>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</si>
  <si>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</si>
  <si>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</si>
  <si>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</si>
  <si>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</si>
  <si>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</si>
  <si>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</si>
  <si>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</si>
  <si>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</si>
  <si>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</si>
  <si>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</si>
  <si>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</si>
  <si>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</si>
  <si>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</si>
  <si>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</si>
  <si>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</si>
  <si>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</si>
  <si>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</si>
  <si>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</si>
  <si>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</si>
  <si>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</si>
  <si>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</si>
  <si>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</si>
  <si>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</si>
  <si>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</si>
  <si>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</si>
  <si>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</si>
  <si>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</si>
  <si>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</si>
  <si>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</si>
  <si>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</si>
  <si>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</si>
  <si>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</si>
  <si>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</si>
  <si>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</si>
  <si>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</si>
  <si>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</si>
  <si>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</si>
  <si>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</si>
  <si>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</si>
  <si>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</si>
  <si>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</si>
  <si>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</si>
  <si>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</si>
  <si>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</si>
  <si>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</si>
  <si>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</si>
  <si>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</si>
  <si>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</si>
  <si>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</si>
  <si>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</si>
  <si>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</si>
  <si>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</si>
  <si>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</si>
  <si>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</si>
  <si>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</si>
  <si>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</si>
  <si>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</si>
  <si>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</si>
  <si>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</si>
  <si>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</si>
  <si>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</si>
  <si>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</si>
  <si>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</si>
  <si>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</si>
  <si>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</si>
  <si>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</si>
  <si>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</si>
  <si>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</si>
  <si>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</si>
  <si>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</si>
  <si>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</si>
  <si>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</si>
  <si>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</si>
  <si>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</si>
  <si>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</si>
  <si>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</si>
  <si>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</si>
  <si>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</si>
  <si>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</si>
  <si>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</si>
  <si>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</si>
  <si>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</si>
  <si>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</si>
  <si>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</si>
  <si>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</si>
  <si>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</si>
  <si>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</si>
  <si>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</si>
  <si>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</si>
  <si>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</si>
  <si>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</si>
  <si>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</si>
  <si>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</si>
  <si>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</si>
  <si>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</si>
  <si>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</si>
  <si>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</si>
  <si>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</si>
  <si>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</si>
  <si>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</si>
  <si>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</si>
  <si>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</si>
  <si>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</si>
  <si>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</si>
  <si>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</si>
  <si>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</si>
  <si>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</si>
  <si>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</si>
  <si>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</si>
  <si>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</si>
  <si>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</si>
  <si>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</si>
  <si>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</si>
  <si>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</si>
  <si>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</si>
  <si>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</si>
  <si>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</si>
  <si>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</si>
  <si>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</si>
  <si>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</si>
  <si>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</si>
  <si>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</si>
  <si>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</si>
  <si>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</si>
  <si>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</si>
  <si>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</si>
  <si>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</si>
  <si>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</si>
  <si>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</si>
  <si>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</si>
  <si>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</si>
  <si>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</si>
  <si>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</si>
  <si>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</si>
  <si>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</si>
  <si>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</si>
  <si>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</si>
  <si>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</si>
  <si>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</si>
  <si>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</si>
  <si>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</si>
  <si>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</si>
  <si>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</si>
  <si>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</si>
  <si>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</si>
  <si>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</si>
  <si>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</si>
  <si>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</si>
  <si>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</si>
  <si>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</si>
  <si>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</si>
  <si>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</si>
  <si>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</si>
  <si>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</si>
  <si>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</si>
  <si>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</si>
  <si>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</si>
  <si>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</si>
  <si>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</si>
  <si>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</si>
  <si>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</si>
  <si>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</si>
  <si>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</si>
  <si>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</si>
  <si>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</si>
  <si>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</si>
  <si>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</si>
  <si>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</si>
  <si>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</si>
  <si>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</si>
  <si>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</si>
  <si>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</si>
  <si>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</si>
  <si>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</si>
  <si>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</si>
  <si>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</si>
  <si>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</si>
  <si>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</si>
  <si>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</si>
  <si>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</si>
  <si>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</si>
  <si>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</si>
  <si>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</si>
  <si>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</si>
  <si>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</si>
  <si>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</si>
  <si>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</si>
  <si>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</si>
  <si>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</si>
  <si>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</si>
  <si>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</si>
  <si>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</si>
  <si>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</si>
  <si>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</si>
  <si>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</si>
  <si>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</si>
  <si>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</si>
  <si>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</si>
  <si>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</si>
  <si>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</si>
  <si>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</si>
  <si>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</si>
  <si>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</si>
  <si>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</si>
  <si>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</si>
  <si>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</si>
  <si>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</si>
  <si>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</si>
  <si>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</si>
  <si>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</si>
  <si>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</si>
  <si>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</si>
  <si>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</si>
  <si>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</si>
  <si>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</si>
  <si>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</si>
  <si>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</si>
  <si>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</si>
  <si>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</si>
  <si>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</si>
  <si>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</si>
  <si>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</si>
  <si>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</si>
  <si>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</si>
  <si>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</si>
  <si>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</si>
  <si>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</si>
  <si>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</si>
  <si>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</si>
  <si>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</si>
  <si>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</si>
  <si>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</si>
  <si>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</si>
  <si>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</si>
  <si>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</si>
  <si>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</si>
  <si>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</si>
  <si>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</si>
  <si>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</si>
  <si>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</si>
  <si>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</si>
  <si>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</si>
  <si>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</si>
  <si>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</si>
  <si>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</si>
  <si>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</si>
  <si>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</si>
  <si>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</si>
  <si>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</si>
  <si>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</si>
  <si>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</si>
  <si>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</si>
  <si>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</si>
  <si>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</si>
  <si>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</si>
  <si>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</si>
  <si>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</si>
  <si>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</si>
  <si>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</si>
  <si>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</si>
  <si>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</si>
  <si>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</si>
  <si>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</si>
  <si>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</si>
  <si>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</si>
  <si>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</si>
  <si>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</si>
  <si>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</si>
  <si>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</si>
  <si>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</si>
  <si>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</si>
  <si>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</si>
  <si>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</si>
  <si>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</si>
  <si>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</si>
  <si>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</si>
  <si>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</si>
  <si>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</si>
  <si>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</si>
  <si>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</si>
  <si>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</si>
  <si>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</si>
  <si>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</si>
  <si>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</si>
  <si>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</si>
  <si>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</si>
  <si>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</si>
  <si>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</si>
  <si>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</si>
  <si>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</si>
  <si>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</si>
  <si>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</si>
  <si>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</si>
  <si>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</si>
  <si>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</si>
  <si>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</si>
  <si>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</si>
  <si>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</si>
  <si>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</si>
  <si>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</si>
  <si>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</si>
  <si>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</si>
  <si>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</si>
  <si>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</si>
  <si>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</si>
  <si>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</si>
  <si>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</si>
  <si>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</si>
  <si>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</si>
  <si>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</si>
  <si>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</si>
  <si>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</si>
  <si>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</si>
  <si>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</si>
  <si>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</si>
  <si>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</si>
  <si>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</si>
  <si>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</si>
  <si>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</si>
  <si>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</si>
  <si>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</si>
  <si>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</si>
  <si>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</si>
  <si>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</si>
  <si>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</si>
  <si>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</si>
  <si>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</si>
  <si>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</si>
  <si>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</si>
  <si>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</si>
  <si>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</si>
  <si>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</si>
  <si>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</si>
  <si>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</si>
  <si>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</si>
  <si>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</si>
  <si>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</si>
  <si>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</si>
  <si>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</si>
  <si>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</si>
  <si>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</si>
  <si>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</si>
  <si>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</si>
  <si>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</si>
  <si>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</si>
  <si>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</si>
  <si>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</si>
  <si>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</si>
  <si>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</si>
  <si>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</si>
  <si>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</si>
  <si>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</si>
  <si>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</si>
  <si>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</si>
  <si>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</si>
  <si>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</si>
  <si>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</si>
  <si>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</si>
  <si>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</si>
  <si>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</si>
  <si>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</si>
  <si>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</si>
  <si>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</si>
  <si>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</si>
  <si>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</si>
  <si>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</si>
  <si>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</si>
  <si>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</si>
  <si>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</si>
  <si>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</si>
  <si>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</si>
  <si>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</si>
  <si>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</si>
  <si>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</si>
  <si>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</si>
  <si>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</si>
  <si>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</si>
  <si>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</si>
  <si>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</si>
  <si>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</si>
  <si>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</si>
  <si>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</si>
  <si>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</si>
  <si>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</si>
  <si>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</si>
  <si>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</si>
  <si>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</si>
  <si>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</si>
  <si>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</si>
  <si>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</si>
  <si>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</si>
  <si>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</si>
  <si>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</si>
  <si>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</si>
  <si>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</si>
  <si>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</si>
  <si>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</si>
  <si>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</si>
  <si>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</si>
  <si>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</si>
  <si>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</si>
  <si>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</si>
  <si>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</si>
  <si>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</si>
  <si>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</si>
  <si>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</si>
  <si>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</si>
  <si>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</si>
  <si>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</si>
  <si>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</si>
  <si>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</si>
  <si>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</si>
  <si>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</si>
  <si>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</si>
  <si>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</si>
  <si>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</si>
  <si>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</si>
  <si>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</si>
  <si>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</si>
  <si>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</si>
  <si>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</si>
  <si>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</si>
  <si>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</si>
  <si>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</si>
  <si>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</si>
  <si>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</si>
  <si>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</si>
  <si>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</si>
  <si>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</si>
  <si>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</si>
  <si>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</si>
  <si>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</si>
  <si>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</si>
  <si>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</si>
  <si>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</si>
  <si>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</si>
  <si>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</si>
  <si>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</si>
  <si>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</si>
  <si>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</si>
  <si>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</si>
  <si>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</si>
  <si>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</si>
  <si>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</si>
  <si>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</si>
  <si>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</si>
  <si>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</si>
  <si>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</si>
  <si>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</si>
  <si>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</si>
  <si>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</si>
  <si>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</si>
  <si>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</si>
  <si>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</si>
  <si>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</si>
  <si>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</si>
  <si>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</si>
  <si>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</si>
  <si>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</si>
  <si>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</si>
  <si>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</si>
  <si>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</si>
  <si>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</si>
  <si>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</si>
  <si>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</si>
  <si>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</si>
  <si>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</si>
  <si>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</si>
  <si>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</si>
  <si>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</si>
  <si>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</si>
  <si>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</si>
  <si>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</si>
  <si>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</si>
  <si>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</si>
  <si>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</si>
  <si>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</si>
  <si>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</si>
  <si>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</si>
  <si>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</si>
  <si>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</si>
  <si>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</si>
  <si>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</si>
  <si>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</si>
  <si>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</si>
  <si>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</si>
  <si>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</si>
  <si>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</si>
  <si>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</si>
  <si>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</si>
  <si>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</si>
  <si>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</si>
  <si>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</si>
  <si>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</si>
  <si>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</si>
  <si>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</si>
  <si>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</si>
  <si>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</si>
  <si>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</si>
  <si>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</si>
  <si>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</si>
  <si>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</si>
  <si>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</si>
  <si>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</si>
  <si>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</si>
  <si>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</si>
  <si>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</si>
  <si>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</si>
  <si>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</si>
  <si>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</si>
  <si>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</si>
  <si>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</si>
  <si>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</si>
  <si>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</si>
  <si>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</si>
  <si>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</si>
  <si>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</si>
  <si>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</si>
  <si>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</si>
  <si>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</si>
  <si>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</si>
  <si>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</si>
  <si>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</si>
  <si>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</si>
  <si>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</si>
  <si>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</si>
  <si>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</si>
  <si>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</si>
  <si>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</si>
  <si>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</si>
  <si>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</si>
  <si>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</si>
  <si>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</si>
  <si>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</si>
  <si>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</si>
  <si>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</si>
  <si>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</si>
  <si>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</si>
  <si>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</si>
  <si>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</si>
  <si>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</si>
  <si>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</si>
  <si>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</si>
  <si>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</si>
  <si>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</si>
  <si>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</si>
  <si>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</si>
  <si>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</si>
  <si>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</si>
  <si>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</si>
  <si>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</si>
  <si>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</si>
  <si>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</si>
  <si>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</si>
  <si>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</si>
  <si>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</si>
  <si>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</si>
  <si>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</si>
  <si>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</si>
  <si>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</si>
  <si>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</si>
  <si>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</si>
  <si>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</si>
  <si>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</si>
  <si>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</si>
  <si>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</si>
  <si>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</si>
  <si>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</si>
  <si>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</si>
  <si>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</si>
  <si>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</si>
  <si>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</si>
  <si>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</si>
  <si>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</si>
  <si>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</si>
  <si>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</si>
  <si>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</si>
  <si>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</si>
  <si>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</si>
  <si>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</si>
  <si>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</si>
  <si>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</si>
  <si>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</si>
  <si>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</si>
  <si>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</si>
  <si>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</si>
  <si>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</si>
  <si>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</si>
  <si>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</si>
  <si>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</si>
  <si>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</si>
  <si>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</si>
  <si>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</si>
  <si>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</si>
  <si>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</si>
  <si>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</si>
  <si>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</si>
  <si>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</si>
  <si>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</si>
  <si>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</si>
  <si>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</si>
  <si>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</si>
  <si>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</si>
  <si>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</si>
  <si>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</si>
  <si>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</si>
  <si>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</si>
  <si>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</si>
  <si>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</si>
  <si>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</si>
  <si>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</si>
  <si>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</si>
  <si>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</si>
  <si>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</si>
  <si>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</si>
  <si>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</si>
  <si>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</si>
  <si>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</si>
  <si>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</si>
  <si>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</si>
  <si>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</si>
  <si>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</si>
  <si>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</si>
  <si>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</si>
  <si>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</si>
  <si>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</si>
  <si>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</si>
  <si>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</si>
  <si>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</si>
  <si>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</si>
  <si>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</si>
  <si>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</si>
  <si>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</si>
  <si>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</si>
  <si>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</si>
  <si>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</si>
  <si>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</si>
  <si>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</si>
  <si>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</si>
  <si>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</si>
  <si>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</si>
  <si>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</si>
  <si>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</si>
  <si>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</si>
  <si>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</si>
  <si>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</si>
  <si>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</si>
  <si>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</si>
  <si>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</si>
  <si>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</si>
  <si>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</si>
  <si>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</si>
  <si>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</si>
  <si>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</si>
  <si>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</si>
  <si>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</si>
  <si>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</si>
  <si>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</si>
  <si>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</si>
  <si>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</si>
  <si>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</si>
  <si>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</si>
  <si>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</si>
  <si>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</si>
  <si>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</si>
  <si>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</si>
  <si>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</si>
  <si>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</si>
  <si>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</si>
  <si>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</si>
  <si>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</si>
  <si>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</si>
  <si>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</si>
  <si>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</si>
  <si>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</si>
  <si>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</si>
  <si>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</si>
  <si>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</si>
  <si>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</si>
  <si>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</si>
  <si>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</si>
  <si>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</si>
  <si>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</si>
  <si>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</si>
  <si>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</si>
  <si>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</si>
  <si>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</si>
  <si>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</si>
  <si>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</si>
  <si>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</si>
  <si>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</si>
  <si>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</si>
  <si>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</si>
  <si>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</si>
  <si>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</si>
  <si>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</si>
  <si>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</si>
  <si>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</si>
  <si>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</si>
  <si>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</si>
  <si>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</si>
  <si>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</si>
  <si>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</si>
  <si>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</si>
  <si>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</si>
  <si>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</si>
  <si>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</si>
  <si>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</si>
  <si>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</si>
  <si>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</si>
  <si>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</si>
  <si>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</si>
  <si>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</si>
  <si>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</si>
  <si>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</si>
  <si>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</si>
  <si>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</si>
  <si>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</si>
  <si>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</si>
  <si>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</si>
  <si>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</si>
  <si>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</si>
  <si>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</si>
  <si>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</si>
  <si>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</si>
  <si>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</si>
  <si>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</si>
  <si>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</si>
  <si>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</si>
  <si>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</si>
  <si>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</si>
  <si>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</si>
  <si>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</si>
  <si>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</si>
  <si>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</si>
  <si>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</si>
  <si>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</si>
  <si>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</si>
  <si>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</si>
  <si>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</si>
  <si>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</si>
  <si>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</si>
  <si>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</si>
  <si>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</si>
  <si>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</si>
  <si>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</si>
  <si>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</si>
  <si>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</si>
  <si>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</si>
  <si>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</si>
  <si>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</si>
  <si>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</si>
  <si>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</si>
  <si>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</si>
  <si>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</si>
  <si>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</si>
  <si>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</si>
  <si>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</si>
  <si>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</si>
  <si>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</si>
  <si>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</si>
  <si>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</si>
  <si>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</si>
  <si>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</si>
  <si>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</si>
  <si>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</si>
  <si>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</si>
  <si>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</si>
  <si>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</si>
  <si>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</si>
  <si>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</si>
  <si>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</si>
  <si>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</si>
  <si>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</si>
  <si>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</si>
  <si>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</si>
  <si>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</si>
  <si>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</si>
  <si>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</si>
  <si>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</si>
  <si>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</si>
  <si>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</si>
  <si>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</si>
  <si>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</si>
  <si>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</si>
  <si>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</si>
  <si>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</si>
  <si>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</si>
  <si>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</si>
  <si>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</si>
  <si>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</si>
  <si>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</si>
  <si>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</si>
  <si>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</si>
  <si>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</si>
  <si>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</si>
  <si>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</si>
  <si>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</si>
  <si>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</si>
  <si>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</si>
  <si>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</si>
  <si>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</si>
  <si>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</si>
  <si>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</si>
  <si>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</si>
  <si>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</si>
  <si>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</si>
  <si>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</si>
  <si>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</si>
  <si>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</si>
  <si>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</si>
  <si>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</si>
  <si>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</si>
  <si>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</si>
  <si>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</si>
  <si>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</si>
  <si>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</si>
  <si>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</si>
  <si>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</si>
  <si>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</si>
  <si>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</si>
  <si>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</si>
  <si>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</si>
  <si>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</si>
  <si>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</si>
  <si>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</si>
  <si>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</si>
  <si>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</si>
  <si>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</si>
  <si>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</si>
  <si>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</si>
  <si>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</si>
  <si>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</si>
  <si>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</si>
  <si>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</si>
  <si>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</si>
  <si>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</si>
  <si>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</si>
  <si>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</si>
  <si>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</si>
  <si>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</si>
  <si>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</si>
  <si>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</si>
  <si>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</si>
  <si>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</si>
  <si>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</si>
  <si>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</si>
  <si>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</si>
  <si>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</si>
  <si>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</si>
  <si>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</si>
  <si>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</si>
  <si>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</si>
  <si>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</si>
  <si>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</si>
  <si>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</si>
  <si>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</si>
  <si>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</si>
  <si>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</si>
  <si>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</si>
  <si>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</si>
  <si>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</si>
  <si>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</si>
  <si>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</si>
  <si>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</si>
  <si>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</si>
  <si>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</si>
  <si>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</si>
  <si>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</si>
  <si>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</si>
  <si>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</si>
  <si>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</si>
  <si>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</si>
  <si>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</si>
  <si>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</si>
  <si>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</si>
  <si>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</si>
  <si>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</si>
  <si>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</si>
  <si>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</si>
  <si>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</si>
  <si>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</si>
  <si>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</si>
  <si>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</si>
  <si>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</si>
  <si>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</si>
  <si>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</si>
  <si>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</si>
  <si>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</si>
  <si>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</si>
  <si>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</si>
  <si>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</si>
  <si>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</si>
  <si>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</si>
  <si>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</si>
  <si>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</si>
  <si>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</si>
  <si>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</si>
  <si>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</si>
  <si>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</si>
  <si>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</si>
  <si>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</si>
  <si>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</si>
  <si>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</si>
  <si>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</si>
  <si>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</si>
  <si>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</si>
  <si>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</si>
  <si>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</si>
  <si>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</si>
  <si>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</si>
  <si>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</si>
  <si>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</si>
  <si>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</si>
  <si>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</si>
  <si>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</si>
  <si>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</si>
  <si>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</si>
  <si>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</si>
  <si>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</si>
  <si>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</si>
  <si>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</si>
  <si>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</si>
  <si>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</si>
  <si>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</si>
  <si>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</si>
  <si>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</si>
  <si>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</si>
  <si>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</si>
  <si>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</si>
  <si>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</si>
  <si>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</si>
  <si>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</si>
  <si>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</si>
  <si>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</si>
  <si>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</si>
  <si>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</si>
  <si>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</si>
  <si>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</si>
  <si>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</si>
  <si>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</si>
  <si>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</si>
  <si>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</si>
  <si>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</si>
  <si>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</si>
  <si>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</si>
  <si>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</si>
  <si>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</si>
  <si>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</si>
  <si>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</si>
  <si>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</si>
  <si>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</si>
  <si>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</si>
  <si>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</si>
  <si>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</si>
  <si>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</si>
  <si>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</si>
  <si>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</si>
  <si>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</si>
  <si>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</si>
  <si>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</si>
  <si>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</si>
  <si>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</si>
  <si>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</si>
  <si>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</si>
  <si>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</si>
  <si>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</si>
  <si>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</si>
  <si>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</si>
  <si>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</si>
  <si>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</si>
  <si>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</si>
  <si>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</si>
  <si>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</si>
  <si>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</si>
  <si>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</si>
  <si>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</si>
  <si>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</si>
  <si>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</si>
  <si>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</si>
  <si>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</si>
  <si>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</si>
  <si>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</si>
  <si>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</si>
  <si>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</si>
  <si>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</si>
  <si>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</si>
  <si>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</si>
  <si>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</si>
  <si>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</si>
  <si>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</si>
  <si>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</si>
  <si>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</si>
  <si>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</si>
  <si>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</si>
  <si>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</si>
  <si>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</si>
  <si>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</si>
  <si>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</si>
  <si>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</si>
  <si>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</si>
  <si>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</si>
  <si>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</si>
  <si>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</si>
  <si>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</si>
  <si>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</si>
  <si>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</si>
  <si>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</si>
  <si>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</si>
  <si>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</si>
  <si>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</si>
  <si>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</si>
  <si>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</si>
  <si>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</si>
  <si>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</si>
  <si>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</si>
  <si>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</si>
  <si>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</si>
  <si>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</si>
  <si>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</si>
  <si>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</si>
  <si>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</si>
  <si>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</si>
  <si>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</si>
  <si>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</si>
  <si>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</si>
  <si>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</si>
  <si>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</si>
  <si>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</si>
  <si>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</si>
  <si>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</si>
  <si>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</si>
  <si>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</si>
  <si>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</si>
  <si>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</si>
  <si>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</si>
  <si>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</si>
  <si>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</si>
  <si>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</si>
  <si>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</si>
  <si>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</si>
  <si>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</si>
  <si>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</si>
  <si>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</si>
  <si>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</si>
  <si>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</si>
  <si>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</si>
  <si>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</si>
  <si>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</si>
  <si>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</si>
  <si>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</si>
  <si>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</si>
  <si>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</si>
  <si>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</si>
  <si>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</si>
  <si>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</si>
  <si>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</si>
  <si>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</si>
  <si>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</si>
  <si>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</si>
  <si>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</si>
  <si>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</si>
  <si>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</si>
  <si>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</si>
  <si>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</si>
  <si>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</si>
  <si>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</si>
  <si>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</si>
  <si>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</si>
  <si>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</si>
  <si>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</si>
  <si>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</si>
  <si>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</si>
  <si>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</si>
  <si>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</si>
  <si>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</si>
  <si>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</si>
  <si>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</si>
  <si>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</si>
  <si>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</si>
  <si>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</si>
  <si>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</si>
  <si>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</si>
  <si>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</si>
  <si>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</si>
  <si>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</si>
  <si>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</si>
  <si>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</si>
  <si>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</si>
  <si>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</si>
  <si>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</si>
  <si>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</si>
  <si>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</si>
  <si>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</si>
  <si>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</si>
  <si>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</si>
  <si>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</si>
  <si>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</si>
  <si>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</si>
  <si>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</si>
  <si>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</si>
  <si>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</si>
  <si>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</si>
  <si>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</si>
  <si>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</si>
  <si>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</si>
  <si>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</si>
  <si>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</si>
  <si>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</si>
  <si>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</si>
  <si>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</si>
  <si>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</si>
  <si>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</si>
  <si>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</si>
  <si>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</si>
  <si>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</si>
  <si>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</si>
  <si>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</si>
  <si>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</si>
  <si>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</si>
  <si>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</si>
  <si>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</si>
  <si>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</si>
  <si>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</si>
  <si>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</si>
  <si>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</si>
  <si>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</si>
  <si>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</si>
  <si>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</si>
  <si>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</si>
  <si>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</si>
  <si>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</si>
  <si>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</si>
  <si>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</si>
  <si>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</si>
  <si>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</si>
  <si>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</si>
  <si>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</si>
  <si>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</si>
  <si>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</si>
  <si>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</si>
  <si>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</si>
  <si>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</si>
  <si>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</si>
  <si>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</si>
  <si>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</si>
  <si>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</si>
  <si>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</si>
  <si>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</si>
  <si>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</si>
  <si>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</si>
  <si>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</si>
  <si>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</si>
  <si>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</si>
  <si>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</si>
  <si>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</si>
  <si>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</si>
  <si>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</si>
  <si>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</si>
  <si>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</si>
  <si>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</si>
  <si>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</si>
  <si>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</si>
  <si>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</si>
  <si>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</si>
  <si>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</si>
  <si>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</si>
  <si>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</si>
  <si>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</si>
  <si>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</si>
  <si>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</si>
  <si>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</si>
  <si>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</si>
  <si>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</si>
  <si>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</si>
  <si>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</si>
  <si>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</si>
  <si>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</si>
  <si>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</si>
  <si>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</si>
  <si>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</si>
  <si>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</si>
  <si>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</si>
  <si>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</si>
  <si>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</si>
  <si>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</si>
  <si>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</si>
  <si>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</si>
  <si>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</si>
  <si>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</si>
  <si>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</si>
  <si>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</si>
  <si>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</si>
  <si>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</si>
  <si>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</si>
  <si>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</si>
  <si>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</si>
  <si>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</si>
  <si>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</si>
  <si>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</si>
  <si>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</si>
  <si>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</si>
  <si>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</si>
  <si>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</si>
  <si>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</si>
  <si>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</si>
  <si>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</si>
  <si>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</si>
  <si>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</si>
  <si>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</si>
  <si>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</si>
  <si>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</si>
  <si>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</si>
  <si>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</si>
  <si>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</si>
  <si>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</si>
  <si>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</si>
  <si>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</si>
  <si>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</si>
  <si>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</si>
  <si>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</si>
  <si>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</si>
  <si>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</si>
  <si>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</si>
  <si>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</si>
  <si>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</si>
  <si>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</si>
  <si>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</si>
  <si>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</si>
  <si>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</si>
  <si>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</si>
  <si>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</si>
  <si>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</si>
  <si>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</si>
  <si>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</si>
  <si>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</si>
  <si>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</si>
  <si>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</si>
  <si>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</si>
  <si>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</si>
  <si>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</si>
  <si>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</si>
  <si>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</si>
  <si>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</si>
  <si>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</si>
  <si>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</si>
  <si>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</si>
  <si>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</si>
  <si>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</si>
  <si>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</si>
  <si>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</si>
  <si>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</si>
  <si>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</si>
  <si>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</si>
  <si>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</si>
  <si>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</si>
  <si>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</si>
  <si>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</si>
  <si>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</si>
  <si>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</si>
  <si>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</si>
  <si>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</si>
  <si>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</si>
  <si>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</si>
  <si>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</si>
  <si>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</si>
  <si>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</si>
  <si>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</si>
  <si>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</si>
  <si>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</si>
  <si>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</si>
  <si>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</si>
  <si>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</si>
  <si>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</si>
  <si>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</si>
  <si>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</si>
  <si>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</si>
  <si>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</si>
  <si>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</si>
  <si>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</si>
  <si>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</si>
  <si>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</si>
  <si>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</si>
  <si>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</si>
  <si>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</si>
  <si>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</si>
  <si>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</si>
  <si>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</si>
  <si>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</si>
  <si>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</si>
  <si>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</si>
  <si>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</si>
  <si>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</si>
  <si>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</si>
  <si>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</si>
  <si>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</si>
  <si>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</si>
  <si>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</si>
  <si>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</si>
  <si>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</si>
  <si>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</si>
  <si>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</si>
  <si>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</si>
  <si>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</si>
  <si>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</si>
  <si>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</si>
  <si>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</si>
  <si>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</si>
  <si>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</si>
  <si>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</si>
  <si>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</si>
  <si>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</si>
  <si>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</si>
  <si>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</si>
  <si>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</si>
  <si>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</si>
  <si>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</si>
  <si>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</si>
  <si>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</si>
  <si>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</si>
  <si>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</si>
  <si>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</si>
  <si>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</si>
  <si>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</si>
  <si>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</si>
  <si>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</si>
  <si>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</si>
  <si>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</si>
  <si>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</si>
  <si>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</si>
  <si>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</si>
  <si>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</si>
  <si>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</si>
  <si>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</si>
  <si>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</si>
  <si>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</si>
  <si>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</si>
  <si>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</si>
  <si>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</si>
  <si>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</si>
  <si>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</si>
  <si>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</si>
  <si>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</si>
  <si>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</si>
  <si>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</si>
  <si>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</si>
  <si>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</si>
  <si>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</si>
  <si>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</si>
  <si>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</si>
  <si>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</si>
  <si>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</si>
  <si>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</si>
  <si>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</si>
  <si>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</si>
  <si>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</si>
  <si>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</si>
  <si>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</si>
  <si>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</si>
  <si>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</si>
  <si>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</si>
  <si>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</si>
  <si>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</si>
  <si>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</si>
  <si>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</si>
  <si>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</si>
  <si>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</si>
  <si>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</si>
  <si>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</si>
  <si>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</si>
  <si>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</si>
  <si>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</si>
  <si>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</si>
  <si>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</si>
  <si>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</si>
  <si>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</si>
  <si>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</si>
  <si>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</si>
  <si>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</si>
  <si>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</si>
  <si>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</si>
  <si>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</si>
  <si>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</si>
  <si>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</si>
  <si>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</si>
  <si>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</si>
  <si>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</si>
  <si>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</si>
  <si>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</si>
  <si>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</si>
  <si>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</si>
  <si>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</si>
  <si>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</si>
  <si>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</si>
  <si>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</si>
  <si>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</si>
  <si>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</si>
  <si>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</si>
  <si>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</si>
  <si>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</si>
  <si>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</si>
  <si>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</si>
  <si>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</si>
  <si>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</si>
  <si>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</si>
  <si>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</si>
  <si>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</si>
  <si>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</si>
  <si>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</si>
  <si>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</si>
  <si>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</si>
  <si>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</si>
  <si>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</si>
  <si>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</si>
  <si>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</si>
  <si>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</si>
  <si>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</si>
  <si>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</si>
  <si>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</si>
  <si>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</si>
  <si>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</si>
  <si>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</si>
  <si>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</si>
  <si>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</si>
  <si>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</si>
  <si>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</si>
  <si>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</si>
  <si>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</si>
  <si>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</si>
  <si>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</si>
  <si>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</si>
  <si>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</si>
  <si>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</si>
  <si>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</si>
  <si>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</si>
  <si>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</si>
  <si>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</si>
  <si>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</si>
  <si>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</si>
  <si>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</si>
  <si>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</si>
  <si>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</si>
  <si>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</si>
  <si>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</si>
  <si>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</si>
  <si>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</si>
  <si>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</si>
  <si>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</si>
  <si>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</si>
  <si>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</si>
  <si>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</si>
  <si>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</si>
  <si>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</si>
  <si>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</si>
  <si>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</si>
  <si>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</si>
  <si>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</si>
  <si>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</si>
  <si>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</si>
  <si>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</si>
  <si>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</si>
  <si>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</si>
  <si>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</si>
  <si>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</si>
  <si>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</si>
  <si>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</si>
  <si>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</si>
  <si>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</si>
  <si>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</si>
  <si>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</si>
  <si>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</si>
  <si>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</si>
  <si>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</si>
  <si>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</si>
  <si>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</si>
  <si>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</si>
  <si>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</si>
  <si>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</si>
  <si>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</si>
  <si>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</si>
  <si>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</si>
  <si>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</si>
  <si>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</si>
  <si>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</si>
  <si>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</si>
  <si>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</si>
  <si>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</si>
  <si>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</si>
  <si>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</si>
  <si>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</si>
  <si>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</si>
  <si>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</si>
  <si>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</si>
  <si>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</si>
  <si>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</si>
  <si>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</si>
  <si>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</si>
  <si>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</si>
  <si>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</si>
  <si>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</si>
  <si>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</si>
  <si>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</si>
  <si>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</si>
  <si>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</si>
  <si>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</si>
  <si>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</si>
  <si>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</si>
  <si>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</si>
  <si>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</si>
  <si>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</si>
  <si>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</si>
  <si>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</si>
  <si>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</si>
  <si>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</si>
  <si>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</si>
  <si>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</si>
  <si>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</si>
  <si>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</si>
  <si>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</si>
  <si>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</si>
  <si>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</si>
  <si>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</si>
  <si>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</si>
  <si>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</si>
  <si>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</si>
  <si>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</si>
  <si>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</si>
  <si>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</si>
  <si>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</si>
  <si>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</si>
  <si>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</si>
  <si>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</si>
  <si>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</si>
  <si>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</si>
  <si>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</si>
  <si>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</si>
  <si>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</si>
  <si>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</si>
  <si>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</si>
  <si>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</si>
  <si>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</si>
  <si>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</si>
  <si>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</si>
  <si>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</si>
  <si>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</si>
  <si>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</si>
  <si>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</si>
  <si>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</si>
  <si>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</si>
  <si>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</si>
  <si>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</si>
  <si>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</si>
  <si>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</si>
  <si>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</si>
  <si>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</si>
  <si>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</si>
  <si>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</si>
  <si>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</si>
  <si>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</si>
  <si>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</si>
  <si>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</si>
  <si>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</si>
  <si>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</si>
  <si>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</si>
  <si>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</si>
  <si>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</si>
  <si>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</si>
  <si>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</si>
  <si>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</si>
  <si>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</si>
  <si>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</si>
  <si>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</si>
  <si>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</si>
  <si>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</si>
  <si>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</si>
  <si>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</si>
  <si>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</si>
  <si>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</si>
  <si>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</si>
  <si>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</si>
  <si>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</si>
  <si>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</si>
  <si>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</si>
  <si>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</si>
  <si>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</si>
  <si>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</si>
  <si>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</si>
  <si>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</si>
  <si>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</si>
  <si>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</si>
  <si>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</si>
  <si>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</si>
  <si>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</si>
  <si>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</si>
  <si>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</si>
  <si>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</si>
  <si>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</si>
  <si>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</si>
  <si>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</si>
  <si>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</si>
  <si>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</si>
  <si>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</si>
  <si>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</si>
  <si>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</si>
  <si>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</si>
  <si>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</si>
  <si>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</si>
  <si>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</si>
  <si>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</si>
  <si>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</si>
  <si>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</si>
  <si>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</si>
  <si>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</si>
  <si>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</si>
  <si>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</si>
  <si>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</si>
  <si>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</si>
  <si>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</si>
  <si>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</si>
  <si>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</si>
  <si>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</si>
  <si>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</si>
  <si>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</si>
  <si>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</si>
  <si>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</si>
  <si>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</si>
  <si>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</si>
  <si>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</si>
  <si>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</si>
  <si>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</si>
  <si>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</si>
  <si>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</si>
  <si>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</si>
  <si>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</si>
  <si>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</si>
  <si>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</si>
  <si>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</si>
  <si>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</si>
  <si>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</si>
  <si>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</si>
  <si>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</si>
  <si>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</si>
  <si>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</si>
  <si>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</si>
  <si>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</si>
  <si>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</si>
  <si>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</si>
  <si>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</si>
  <si>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</si>
  <si>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</si>
  <si>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</si>
  <si>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</si>
  <si>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</si>
  <si>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</si>
  <si>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</si>
  <si>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</si>
  <si>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</si>
  <si>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</si>
  <si>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</si>
  <si>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</si>
  <si>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</si>
  <si>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</si>
  <si>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</si>
  <si>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</si>
  <si>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</si>
  <si>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</si>
  <si>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</si>
  <si>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</si>
  <si>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</si>
  <si>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</si>
  <si>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</si>
  <si>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</si>
  <si>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</si>
  <si>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</si>
  <si>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</si>
  <si>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</si>
  <si>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</si>
  <si>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</si>
  <si>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</si>
  <si>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</si>
  <si>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</si>
  <si>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</si>
  <si>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</si>
  <si>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</si>
  <si>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</si>
  <si>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</si>
  <si>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</si>
  <si>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</si>
  <si>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</si>
  <si>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</si>
  <si>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</si>
  <si>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</si>
  <si>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</si>
  <si>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</si>
  <si>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</si>
  <si>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</si>
  <si>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</si>
  <si>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</si>
  <si>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</si>
  <si>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</si>
  <si>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</si>
  <si>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</si>
  <si>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</si>
  <si>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</si>
  <si>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</si>
  <si>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</si>
  <si>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</si>
  <si>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</si>
  <si>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</si>
  <si>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</si>
  <si>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</si>
  <si>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</si>
  <si>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</si>
  <si>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</si>
  <si>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</si>
  <si>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</si>
  <si>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</si>
  <si>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</si>
  <si>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</si>
  <si>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</si>
  <si>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</si>
  <si>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</si>
  <si>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</si>
  <si>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</si>
  <si>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</si>
  <si>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</si>
  <si>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</si>
  <si>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</si>
  <si>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</si>
  <si>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</si>
  <si>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</si>
  <si>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</si>
  <si>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</si>
  <si>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</si>
  <si>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</si>
  <si>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</si>
  <si>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</si>
  <si>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</si>
  <si>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</si>
  <si>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</si>
  <si>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</si>
  <si>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</si>
  <si>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</si>
  <si>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</si>
  <si>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</si>
  <si>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</si>
  <si>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</si>
  <si>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</si>
  <si>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</si>
  <si>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</si>
  <si>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</si>
  <si>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</si>
  <si>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</si>
  <si>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</si>
  <si>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</si>
  <si>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</si>
  <si>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</si>
  <si>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</si>
  <si>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</si>
  <si>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</si>
  <si>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</si>
  <si>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</si>
  <si>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</si>
  <si>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</si>
  <si>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</si>
  <si>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</si>
  <si>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</si>
  <si>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</si>
  <si>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</si>
  <si>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</si>
  <si>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</si>
  <si>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</si>
  <si>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</si>
  <si>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</si>
  <si>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</si>
  <si>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</si>
  <si>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</si>
  <si>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</si>
  <si>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</si>
  <si>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</si>
  <si>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</si>
  <si>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</si>
  <si>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</si>
  <si>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</si>
  <si>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</si>
  <si>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</si>
  <si>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</si>
  <si>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</si>
  <si>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</si>
  <si>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</si>
  <si>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</si>
  <si>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</si>
  <si>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</si>
  <si>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</si>
  <si>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</si>
  <si>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</si>
  <si>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</si>
  <si>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</si>
  <si>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</si>
  <si>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</si>
  <si>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</si>
  <si>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</si>
  <si>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</si>
  <si>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</si>
  <si>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</si>
  <si>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</si>
  <si>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</si>
  <si>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</si>
  <si>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</si>
  <si>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</si>
  <si>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</si>
  <si>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</si>
  <si>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</si>
  <si>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</si>
  <si>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</si>
  <si>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</si>
  <si>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</si>
  <si>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</si>
  <si>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</si>
  <si>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</si>
  <si>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</si>
  <si>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</si>
  <si>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</si>
  <si>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</si>
  <si>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</si>
  <si>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</si>
  <si>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</si>
  <si>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</si>
  <si>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</si>
  <si>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</si>
  <si>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</si>
  <si>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</si>
  <si>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</si>
  <si>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</si>
  <si>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</si>
  <si>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</si>
  <si>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</si>
  <si>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</si>
  <si>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</si>
  <si>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</si>
  <si>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</si>
  <si>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</si>
  <si>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</si>
  <si>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</si>
  <si>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</si>
  <si>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</si>
  <si>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</si>
  <si>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</si>
  <si>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</si>
  <si>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</si>
  <si>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</si>
  <si>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</si>
  <si>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</si>
  <si>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</si>
  <si>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</si>
  <si>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</si>
  <si>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</si>
  <si>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</si>
  <si>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</si>
  <si>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</si>
  <si>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</si>
  <si>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</si>
  <si>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</si>
  <si>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</si>
  <si>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</si>
  <si>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</si>
  <si>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</si>
  <si>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</si>
  <si>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</si>
  <si>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</si>
  <si>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</si>
  <si>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</si>
  <si>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</si>
  <si>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</si>
  <si>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</si>
  <si>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</si>
  <si>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</si>
  <si>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</si>
  <si>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</si>
  <si>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</si>
  <si>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</si>
  <si>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</si>
  <si>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</si>
  <si>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</si>
  <si>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</si>
  <si>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</si>
  <si>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</si>
  <si>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</si>
  <si>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</si>
  <si>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</si>
  <si>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</si>
  <si>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006699,0099CC,ffff99,620e7a, 65fffb, 00b050, ff6400, f1bb18, ffff00, c2dffd, 087bf1, 004185, e5ffcc, ff9999, ccff33, 04ffaf, bfb088, ff00ff, 000000, f593e0, ff0000, 9b1cb0, c01b00, 6e8000, 004d10, 009999, 969696, b49f00</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</si>
  <si>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</si>
  <si>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</si>
  <si>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</si>
  <si>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</si>
  <si>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</si>
  <si>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</si>
  <si>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</si>
  <si>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</si>
  <si>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</si>
  <si>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</si>
  <si>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</si>
  <si>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</si>
  <si>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</si>
  <si>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</si>
  <si>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</si>
  <si>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</si>
  <si>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</si>
  <si>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</si>
  <si>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</si>
  <si>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</si>
  <si>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</si>
  <si>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</si>
  <si>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</si>
  <si>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</si>
  <si>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</si>
  <si>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indst process co2e sector</t>
  </si>
  <si>
    <t>indst process co2e pollutant</t>
  </si>
  <si>
    <t>indst energy co2e sector</t>
  </si>
  <si>
    <t>indst energy co2e pollutant</t>
  </si>
  <si>
    <t>indst co2 source</t>
  </si>
  <si>
    <t>Core Fit for 55 Policies</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</si>
  <si>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</si>
  <si>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006699</t>
  </si>
  <si>
    <t>Offshore Wind for Hydrogen Production,Onshore Wind for Hydrogen Production,Solar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</si>
  <si>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</si>
  <si>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Offshore Wind for Hydrogen Production,Onshore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</si>
  <si>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af64ff,006699,0099CC,ffff99,620e7a, 65fffb, 00b050, ff6400, f1bb18, ffff00, c2dffd, 087bf1, 004185, e5ffcc, ff9999, ccff33, 04ffaf, bfb088, ff00ff, 000000, f593e0, ff0000, 9b1cb0, c01b00, 6e8000, 004d10, 009999, 969696</t>
  </si>
  <si>
    <t>Battery Storage, Offshore Wind for Hydrogen Production, Onshore Wind for Hydrogen Production, Solar PV for Hydrogen Production,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</si>
  <si>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Grid Battery Storage Capacity; Output Capacity for Green Hydrogen Demand[offshore wind es];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</si>
  <si>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Capacity for Green Hydrogen Demand[offshore wind es];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</si>
  <si>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Marginal Dispatch Cost of Electricity</t>
  </si>
  <si>
    <t>Output Average Annual Marginal Dispatch Cost for Electricity</t>
  </si>
  <si>
    <t>Output Hydrogen Produced by Pathway[hydrocarbon partial oxidation]; Output Hydrogen Produced by Pathway[natural gas reforming]; Output Hydrogen Produced by Pathway[natural gas reforming with CCS]; Output Hydrogen Produced by Pathway[coal gasification]; Output Hydrogen Produced by Pathway[biomass gasification]; Output Hydrogen Produced by Pathway[electrolysis]; Output Hydrogen Produced by Pathway[electrolysis with guaranteed clean electricity]</t>
  </si>
  <si>
    <t>Partial Oxidation of Hydrocarbons, Steam Methane Reforming, Steam Methane Reforming w/CCS (Blue H2), Coal Gasification, Biomass Gasification,  Electrolysis with Avg Grid Electricity, Electrolysis with New Clean Electricity (Green H2)</t>
  </si>
  <si>
    <t>808080, bfbfbf, 087bf1, 000000, ad6600, f1bb18, 00b050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</si>
</sst>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4">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49" fontId="0" fillId="0" borderId="0" xfId="0" applyNumberFormat="1" applyAlignment="1">
      <alignment horizontal="left"/>
    </xf>
    <xf numFmtId="0" fontId="4" fillId="20" borderId="0" xfId="0" applyFont="1" applyFill="1" applyAlignment="1">
      <alignment horizontal="center"/>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4" fontId="22" fillId="67" borderId="84" xfId="51" applyNumberFormat="1" applyFont="1" applyFill="1" applyBorder="1" applyAlignment="1">
      <alignment horizontal="right" vertical="center" wrapText="1"/>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2064</v>
      </c>
      <c r="B21" s="100"/>
    </row>
    <row r="22" spans="1:3" x14ac:dyDescent="0.35">
      <c r="A22" t="s">
        <v>2058</v>
      </c>
    </row>
    <row r="23" spans="1:3" x14ac:dyDescent="0.35">
      <c r="A23" t="s">
        <v>2059</v>
      </c>
    </row>
    <row r="24" spans="1:3" x14ac:dyDescent="0.35">
      <c r="A24" t="s">
        <v>2060</v>
      </c>
    </row>
    <row r="25" spans="1:3" x14ac:dyDescent="0.35">
      <c r="A25" t="s">
        <v>2061</v>
      </c>
    </row>
    <row r="27" spans="1:3" x14ac:dyDescent="0.35">
      <c r="A27" s="42" t="s">
        <v>2062</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2063</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13" activePane="bottomLeft" state="frozen"/>
      <selection pane="bottomLeft" activeCell="C14" sqref="C1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2042</v>
      </c>
      <c r="I1" s="252"/>
      <c r="M1"/>
    </row>
    <row r="2" spans="1:14" x14ac:dyDescent="0.35">
      <c r="A2" s="16" t="s">
        <v>2043</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2700</v>
      </c>
      <c r="K4" s="55" t="s">
        <v>1270</v>
      </c>
      <c r="L4" s="2" t="s">
        <v>1269</v>
      </c>
      <c r="M4" s="145" t="s">
        <v>2610</v>
      </c>
    </row>
    <row r="5" spans="1:14" ht="87" x14ac:dyDescent="0.35">
      <c r="A5" s="2" t="s">
        <v>4</v>
      </c>
      <c r="B5" s="2" t="s">
        <v>1333</v>
      </c>
      <c r="C5" s="1" t="s">
        <v>2250</v>
      </c>
      <c r="D5" s="2" t="s">
        <v>1334</v>
      </c>
      <c r="E5" s="2" t="s">
        <v>1335</v>
      </c>
      <c r="F5" s="108">
        <v>0</v>
      </c>
      <c r="G5" s="208">
        <v>3</v>
      </c>
      <c r="H5" s="208">
        <v>0.1</v>
      </c>
      <c r="I5" s="2" t="s">
        <v>2252</v>
      </c>
      <c r="J5" s="47" t="s">
        <v>2663</v>
      </c>
      <c r="K5" s="2"/>
      <c r="L5" s="2" t="s">
        <v>1571</v>
      </c>
      <c r="M5" s="145" t="s">
        <v>2611</v>
      </c>
    </row>
    <row r="6" spans="1:14" ht="93.75" customHeight="1" x14ac:dyDescent="0.35">
      <c r="A6" s="2" t="s">
        <v>4</v>
      </c>
      <c r="B6" s="2" t="s">
        <v>2248</v>
      </c>
      <c r="C6" s="1" t="s">
        <v>2249</v>
      </c>
      <c r="D6" s="2" t="s">
        <v>1336</v>
      </c>
      <c r="E6" s="1" t="s">
        <v>2251</v>
      </c>
      <c r="F6" s="52">
        <v>0</v>
      </c>
      <c r="G6" s="52">
        <v>1</v>
      </c>
      <c r="H6" s="52">
        <v>0.02</v>
      </c>
      <c r="I6" s="47" t="s">
        <v>1332</v>
      </c>
      <c r="J6" s="47" t="s">
        <v>2647</v>
      </c>
      <c r="K6" s="55"/>
      <c r="L6" s="55" t="s">
        <v>1572</v>
      </c>
      <c r="M6" s="255" t="s">
        <v>2612</v>
      </c>
    </row>
    <row r="7" spans="1:14" ht="91" customHeight="1" x14ac:dyDescent="0.35">
      <c r="A7" s="2" t="s">
        <v>4</v>
      </c>
      <c r="B7" s="2" t="s">
        <v>2234</v>
      </c>
      <c r="C7" s="1" t="s">
        <v>2236</v>
      </c>
      <c r="D7" s="2" t="s">
        <v>2238</v>
      </c>
      <c r="E7" s="1" t="s">
        <v>2239</v>
      </c>
      <c r="F7" s="207">
        <v>0</v>
      </c>
      <c r="G7" s="207">
        <v>15000</v>
      </c>
      <c r="H7" s="207">
        <v>100</v>
      </c>
      <c r="I7" s="207" t="s">
        <v>2613</v>
      </c>
      <c r="J7" s="157" t="s">
        <v>2614</v>
      </c>
      <c r="K7" s="55" t="s">
        <v>451</v>
      </c>
      <c r="L7" s="55" t="s">
        <v>452</v>
      </c>
      <c r="M7" s="144"/>
    </row>
    <row r="8" spans="1:14" ht="141" customHeight="1" x14ac:dyDescent="0.35">
      <c r="A8" s="2" t="s">
        <v>4</v>
      </c>
      <c r="B8" s="2" t="s">
        <v>2235</v>
      </c>
      <c r="C8" s="1" t="s">
        <v>2237</v>
      </c>
      <c r="D8" s="2" t="s">
        <v>2238</v>
      </c>
      <c r="E8" s="1" t="s">
        <v>2240</v>
      </c>
      <c r="F8" s="207">
        <v>0</v>
      </c>
      <c r="G8" s="207">
        <v>35000</v>
      </c>
      <c r="H8" s="207">
        <v>100</v>
      </c>
      <c r="I8" s="207" t="s">
        <v>2613</v>
      </c>
      <c r="J8" s="157" t="s">
        <v>2615</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2681</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2680</v>
      </c>
      <c r="J10" s="47" t="s">
        <v>2702</v>
      </c>
      <c r="K10" s="47" t="s">
        <v>188</v>
      </c>
      <c r="L10" s="6" t="s">
        <v>189</v>
      </c>
      <c r="M10" s="209" t="s">
        <v>2679</v>
      </c>
      <c r="N10" s="47" t="s">
        <v>2045</v>
      </c>
    </row>
    <row r="11" spans="1:14" ht="29" x14ac:dyDescent="0.35">
      <c r="A11" s="2" t="s">
        <v>4</v>
      </c>
      <c r="B11" s="2" t="s">
        <v>455</v>
      </c>
      <c r="C11" s="1" t="s">
        <v>456</v>
      </c>
      <c r="D11" s="2" t="s">
        <v>455</v>
      </c>
      <c r="E11" s="1" t="s">
        <v>1187</v>
      </c>
      <c r="F11" s="53">
        <v>0</v>
      </c>
      <c r="G11" s="53">
        <v>1</v>
      </c>
      <c r="H11" s="53">
        <v>0.01</v>
      </c>
      <c r="I11" s="6" t="s">
        <v>457</v>
      </c>
      <c r="J11" s="47" t="s">
        <v>2677</v>
      </c>
      <c r="K11" s="47" t="s">
        <v>458</v>
      </c>
      <c r="L11" s="6" t="s">
        <v>459</v>
      </c>
      <c r="M11" s="147" t="s">
        <v>460</v>
      </c>
    </row>
    <row r="12" spans="1:14" ht="29" x14ac:dyDescent="0.35">
      <c r="A12" s="2" t="s">
        <v>4</v>
      </c>
      <c r="B12" s="2" t="s">
        <v>2443</v>
      </c>
      <c r="C12" s="1" t="s">
        <v>2444</v>
      </c>
      <c r="D12" s="2" t="s">
        <v>455</v>
      </c>
      <c r="E12" s="1" t="s">
        <v>2445</v>
      </c>
      <c r="F12" s="206">
        <v>0</v>
      </c>
      <c r="G12" s="206">
        <v>1</v>
      </c>
      <c r="H12" s="206">
        <v>1</v>
      </c>
      <c r="I12" s="47" t="s">
        <v>29</v>
      </c>
      <c r="J12" s="47" t="s">
        <v>2664</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2703</v>
      </c>
      <c r="K13" s="47" t="s">
        <v>190</v>
      </c>
      <c r="L13" s="6" t="s">
        <v>191</v>
      </c>
      <c r="M13" s="148" t="s">
        <v>2616</v>
      </c>
    </row>
    <row r="14" spans="1:14" ht="145" x14ac:dyDescent="0.35">
      <c r="A14" s="2" t="s">
        <v>4</v>
      </c>
      <c r="B14" s="2" t="s">
        <v>2226</v>
      </c>
      <c r="C14" s="1" t="s">
        <v>2227</v>
      </c>
      <c r="D14" s="2" t="s">
        <v>2228</v>
      </c>
      <c r="E14" s="1" t="s">
        <v>2229</v>
      </c>
      <c r="F14" s="51">
        <v>0</v>
      </c>
      <c r="G14" s="51">
        <v>1</v>
      </c>
      <c r="H14" s="51">
        <v>0.01</v>
      </c>
      <c r="I14" s="1" t="s">
        <v>2617</v>
      </c>
      <c r="J14" s="47" t="s">
        <v>2701</v>
      </c>
      <c r="K14" s="55" t="s">
        <v>453</v>
      </c>
      <c r="L14" s="55" t="s">
        <v>454</v>
      </c>
      <c r="M14" s="145" t="s">
        <v>2044</v>
      </c>
    </row>
    <row r="15" spans="1:14" ht="43.5" x14ac:dyDescent="0.35">
      <c r="A15" s="2" t="s">
        <v>4</v>
      </c>
      <c r="B15" s="2" t="s">
        <v>2231</v>
      </c>
      <c r="C15" s="1" t="s">
        <v>2232</v>
      </c>
      <c r="D15" s="2" t="s">
        <v>2228</v>
      </c>
      <c r="E15" s="1" t="s">
        <v>2230</v>
      </c>
      <c r="F15" s="206">
        <v>0</v>
      </c>
      <c r="G15" s="206">
        <v>1</v>
      </c>
      <c r="H15" s="206">
        <v>1</v>
      </c>
      <c r="I15" s="47" t="s">
        <v>29</v>
      </c>
      <c r="J15" s="47" t="s">
        <v>2618</v>
      </c>
      <c r="K15" s="55"/>
      <c r="L15" s="55"/>
      <c r="M15" s="145"/>
    </row>
    <row r="16" spans="1:14" ht="43.5" x14ac:dyDescent="0.35">
      <c r="A16" s="2" t="s">
        <v>4</v>
      </c>
      <c r="B16" s="2" t="s">
        <v>2394</v>
      </c>
      <c r="C16" s="1" t="s">
        <v>2395</v>
      </c>
      <c r="D16" s="2" t="s">
        <v>2396</v>
      </c>
      <c r="E16" s="1" t="s">
        <v>2397</v>
      </c>
      <c r="F16" s="206">
        <v>0</v>
      </c>
      <c r="G16" s="206">
        <v>1</v>
      </c>
      <c r="H16" s="206">
        <v>1</v>
      </c>
      <c r="I16" s="47" t="s">
        <v>29</v>
      </c>
      <c r="J16" s="47" t="s">
        <v>2648</v>
      </c>
      <c r="K16" s="55"/>
      <c r="L16" s="55"/>
      <c r="M16" s="145" t="s">
        <v>2619</v>
      </c>
    </row>
    <row r="17" spans="1:14" ht="58" x14ac:dyDescent="0.35">
      <c r="A17" s="2" t="s">
        <v>4</v>
      </c>
      <c r="B17" s="2" t="s">
        <v>2746</v>
      </c>
      <c r="C17" s="1" t="s">
        <v>2747</v>
      </c>
      <c r="D17" s="2" t="s">
        <v>2228</v>
      </c>
      <c r="E17" s="1" t="s">
        <v>2748</v>
      </c>
      <c r="F17" s="206">
        <v>0</v>
      </c>
      <c r="G17" s="206">
        <v>1</v>
      </c>
      <c r="H17" s="206">
        <v>1</v>
      </c>
      <c r="I17" s="47" t="s">
        <v>29</v>
      </c>
      <c r="J17" s="47" t="s">
        <v>2749</v>
      </c>
      <c r="K17" s="55"/>
      <c r="L17" s="55"/>
      <c r="M17" s="145"/>
    </row>
    <row r="18" spans="1:14" ht="58" x14ac:dyDescent="0.35">
      <c r="A18" s="1" t="s">
        <v>2716</v>
      </c>
      <c r="B18" s="1" t="s">
        <v>15</v>
      </c>
      <c r="C18" s="1" t="s">
        <v>1364</v>
      </c>
      <c r="D18" s="1" t="s">
        <v>15</v>
      </c>
      <c r="E18" s="1" t="s">
        <v>1363</v>
      </c>
      <c r="F18" s="50">
        <v>0</v>
      </c>
      <c r="G18" s="50">
        <v>1</v>
      </c>
      <c r="H18" s="50">
        <v>0.01</v>
      </c>
      <c r="I18" s="47" t="s">
        <v>2635</v>
      </c>
      <c r="J18" s="47" t="s">
        <v>2692</v>
      </c>
      <c r="K18" s="47" t="s">
        <v>192</v>
      </c>
      <c r="L18" s="6" t="s">
        <v>193</v>
      </c>
      <c r="M18" s="146" t="s">
        <v>2046</v>
      </c>
    </row>
    <row r="19" spans="1:14" ht="72.5" x14ac:dyDescent="0.35">
      <c r="A19" s="1" t="s">
        <v>2716</v>
      </c>
      <c r="B19" s="1" t="s">
        <v>99</v>
      </c>
      <c r="C19" s="1" t="s">
        <v>293</v>
      </c>
      <c r="D19" s="1" t="s">
        <v>99</v>
      </c>
      <c r="E19" s="1" t="s">
        <v>1186</v>
      </c>
      <c r="F19" s="50">
        <v>0</v>
      </c>
      <c r="G19" s="50">
        <v>0.75</v>
      </c>
      <c r="H19" s="50">
        <v>0.01</v>
      </c>
      <c r="I19" s="47" t="s">
        <v>30</v>
      </c>
      <c r="J19" s="47" t="s">
        <v>2620</v>
      </c>
      <c r="K19" s="47" t="s">
        <v>194</v>
      </c>
      <c r="L19" s="6" t="s">
        <v>195</v>
      </c>
      <c r="M19" s="146" t="s">
        <v>145</v>
      </c>
      <c r="N19" s="47" t="s">
        <v>421</v>
      </c>
    </row>
    <row r="20" spans="1:14" ht="43.5" x14ac:dyDescent="0.35">
      <c r="A20" s="1" t="s">
        <v>2716</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2716</v>
      </c>
      <c r="B21" s="1" t="s">
        <v>253</v>
      </c>
      <c r="C21" s="1" t="s">
        <v>294</v>
      </c>
      <c r="D21" s="44" t="s">
        <v>338</v>
      </c>
      <c r="E21" s="1" t="s">
        <v>1184</v>
      </c>
      <c r="F21" s="1">
        <v>0</v>
      </c>
      <c r="G21" s="51">
        <v>0.24</v>
      </c>
      <c r="H21" s="54">
        <v>5.0000000000000001E-3</v>
      </c>
      <c r="I21" s="47" t="s">
        <v>254</v>
      </c>
      <c r="J21" s="47" t="s">
        <v>2654</v>
      </c>
      <c r="K21" s="47" t="s">
        <v>255</v>
      </c>
      <c r="L21" s="6" t="s">
        <v>256</v>
      </c>
      <c r="M21" s="147" t="s">
        <v>298</v>
      </c>
      <c r="N21" s="6" t="s">
        <v>388</v>
      </c>
    </row>
    <row r="22" spans="1:14" ht="43.5" x14ac:dyDescent="0.35">
      <c r="A22" s="1" t="s">
        <v>2716</v>
      </c>
      <c r="B22" s="1" t="s">
        <v>257</v>
      </c>
      <c r="C22" s="1" t="s">
        <v>2247</v>
      </c>
      <c r="D22" s="44" t="s">
        <v>338</v>
      </c>
      <c r="E22" s="1" t="s">
        <v>1183</v>
      </c>
      <c r="F22" s="1">
        <v>0</v>
      </c>
      <c r="G22" s="50">
        <v>0.5</v>
      </c>
      <c r="H22" s="51">
        <v>0.01</v>
      </c>
      <c r="I22" s="47" t="s">
        <v>260</v>
      </c>
      <c r="J22" s="47" t="s">
        <v>2656</v>
      </c>
      <c r="K22" s="47" t="s">
        <v>258</v>
      </c>
      <c r="L22" s="6" t="s">
        <v>259</v>
      </c>
      <c r="M22" s="147" t="s">
        <v>299</v>
      </c>
      <c r="N22" s="48"/>
    </row>
    <row r="23" spans="1:14" ht="29" x14ac:dyDescent="0.35">
      <c r="A23" s="1" t="s">
        <v>2716</v>
      </c>
      <c r="B23" t="s">
        <v>2708</v>
      </c>
      <c r="C23" t="s">
        <v>2709</v>
      </c>
      <c r="D23" s="20" t="s">
        <v>338</v>
      </c>
      <c r="E23" t="s">
        <v>2710</v>
      </c>
      <c r="F23">
        <v>0</v>
      </c>
      <c r="G23" s="39">
        <v>290000</v>
      </c>
      <c r="H23" s="39">
        <v>5000</v>
      </c>
      <c r="I23" s="218" t="s">
        <v>2711</v>
      </c>
      <c r="J23" s="218" t="s">
        <v>2712</v>
      </c>
      <c r="K23" s="218"/>
      <c r="L23" s="188"/>
    </row>
    <row r="24" spans="1:14" ht="43.5" x14ac:dyDescent="0.35">
      <c r="A24" s="1" t="s">
        <v>2716</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2716</v>
      </c>
      <c r="B25" s="1" t="s">
        <v>1341</v>
      </c>
      <c r="C25" s="1" t="s">
        <v>1340</v>
      </c>
      <c r="D25" s="1" t="s">
        <v>16</v>
      </c>
      <c r="E25" s="1" t="s">
        <v>1181</v>
      </c>
      <c r="F25" s="50">
        <v>0</v>
      </c>
      <c r="G25" s="50">
        <v>0.5</v>
      </c>
      <c r="H25" s="50">
        <v>0.1</v>
      </c>
      <c r="I25" s="47" t="s">
        <v>2621</v>
      </c>
      <c r="J25" s="258" t="s">
        <v>2695</v>
      </c>
      <c r="K25" s="47" t="s">
        <v>198</v>
      </c>
      <c r="L25" s="6" t="s">
        <v>199</v>
      </c>
      <c r="M25" s="146" t="s">
        <v>148</v>
      </c>
    </row>
    <row r="26" spans="1:14" ht="43.5" x14ac:dyDescent="0.35">
      <c r="A26" s="1" t="s">
        <v>2716</v>
      </c>
      <c r="B26" s="1" t="s">
        <v>12</v>
      </c>
      <c r="C26" s="1" t="s">
        <v>6</v>
      </c>
      <c r="D26" s="1" t="s">
        <v>12</v>
      </c>
      <c r="E26" s="1" t="s">
        <v>1180</v>
      </c>
      <c r="F26" s="1">
        <v>0</v>
      </c>
      <c r="G26" s="1">
        <v>1</v>
      </c>
      <c r="H26" s="1">
        <v>1</v>
      </c>
      <c r="I26" s="47" t="s">
        <v>29</v>
      </c>
      <c r="J26" s="47" t="s">
        <v>2655</v>
      </c>
      <c r="K26" s="47" t="s">
        <v>200</v>
      </c>
      <c r="L26" s="6" t="s">
        <v>201</v>
      </c>
    </row>
    <row r="27" spans="1:14" ht="43.5" x14ac:dyDescent="0.35">
      <c r="A27" s="1" t="s">
        <v>2716</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2716</v>
      </c>
      <c r="B28" s="2" t="s">
        <v>2571</v>
      </c>
      <c r="C28" s="1" t="s">
        <v>1615</v>
      </c>
      <c r="D28" s="2" t="s">
        <v>342</v>
      </c>
      <c r="E28" s="1" t="s">
        <v>1613</v>
      </c>
      <c r="F28" s="53">
        <v>0</v>
      </c>
      <c r="G28" s="53">
        <v>1</v>
      </c>
      <c r="H28" s="53">
        <v>0.01</v>
      </c>
      <c r="I28" s="47" t="s">
        <v>1614</v>
      </c>
      <c r="J28" s="47" t="s">
        <v>2662</v>
      </c>
      <c r="K28" s="6" t="s">
        <v>335</v>
      </c>
      <c r="L28" s="6" t="s">
        <v>1576</v>
      </c>
      <c r="M28" s="146" t="s">
        <v>2630</v>
      </c>
      <c r="N28" s="6"/>
    </row>
    <row r="29" spans="1:14" ht="29" x14ac:dyDescent="0.35">
      <c r="A29" s="2" t="s">
        <v>8</v>
      </c>
      <c r="B29" s="2" t="s">
        <v>321</v>
      </c>
      <c r="C29" s="1" t="s">
        <v>322</v>
      </c>
      <c r="D29" s="2" t="s">
        <v>321</v>
      </c>
      <c r="E29" s="1" t="s">
        <v>1179</v>
      </c>
      <c r="F29" s="2">
        <v>0</v>
      </c>
      <c r="G29" s="2">
        <v>1</v>
      </c>
      <c r="H29" s="2">
        <v>1</v>
      </c>
      <c r="I29" s="6" t="s">
        <v>29</v>
      </c>
      <c r="J29" s="47" t="s">
        <v>2047</v>
      </c>
      <c r="K29" s="47" t="s">
        <v>323</v>
      </c>
      <c r="L29" s="6" t="s">
        <v>324</v>
      </c>
    </row>
    <row r="30" spans="1:14" x14ac:dyDescent="0.35">
      <c r="A30" s="191" t="s">
        <v>8</v>
      </c>
      <c r="B30" s="191" t="s">
        <v>2704</v>
      </c>
      <c r="C30" t="s">
        <v>2705</v>
      </c>
      <c r="D30" s="191" t="s">
        <v>2704</v>
      </c>
      <c r="E30" t="s">
        <v>2706</v>
      </c>
      <c r="F30" s="191">
        <v>0</v>
      </c>
      <c r="G30" s="191">
        <v>1</v>
      </c>
      <c r="H30" s="191">
        <v>1</v>
      </c>
      <c r="I30" s="188" t="s">
        <v>29</v>
      </c>
      <c r="J30" s="218" t="s">
        <v>2707</v>
      </c>
      <c r="K30" s="218"/>
      <c r="L30" s="188"/>
    </row>
    <row r="31" spans="1:14" ht="58" x14ac:dyDescent="0.35">
      <c r="A31" s="1" t="s">
        <v>8</v>
      </c>
      <c r="B31" s="47" t="s">
        <v>1986</v>
      </c>
      <c r="C31" s="1" t="s">
        <v>1616</v>
      </c>
      <c r="D31" s="47" t="s">
        <v>1986</v>
      </c>
      <c r="E31" s="1" t="s">
        <v>1170</v>
      </c>
      <c r="F31" s="50">
        <v>0</v>
      </c>
      <c r="G31" s="51">
        <v>1</v>
      </c>
      <c r="H31" s="51">
        <v>0.01</v>
      </c>
      <c r="I31" s="47" t="s">
        <v>34</v>
      </c>
      <c r="J31" s="47" t="s">
        <v>2665</v>
      </c>
      <c r="K31" s="47" t="s">
        <v>1329</v>
      </c>
      <c r="L31" s="6" t="s">
        <v>1330</v>
      </c>
      <c r="M31" s="147" t="s">
        <v>147</v>
      </c>
    </row>
    <row r="32" spans="1:14" ht="58" x14ac:dyDescent="0.35">
      <c r="A32" s="1" t="s">
        <v>8</v>
      </c>
      <c r="B32" s="47" t="s">
        <v>2324</v>
      </c>
      <c r="C32" s="1" t="s">
        <v>2325</v>
      </c>
      <c r="D32" s="102"/>
      <c r="E32" s="102"/>
      <c r="F32" s="2">
        <v>0</v>
      </c>
      <c r="G32" s="2">
        <v>1</v>
      </c>
      <c r="H32" s="2">
        <v>1</v>
      </c>
      <c r="I32" s="6" t="s">
        <v>29</v>
      </c>
      <c r="J32" s="47" t="s">
        <v>2326</v>
      </c>
      <c r="K32" s="47"/>
      <c r="L32" s="6"/>
      <c r="M32" s="147"/>
    </row>
    <row r="33" spans="1:14" ht="58" x14ac:dyDescent="0.35">
      <c r="A33" s="1" t="s">
        <v>8</v>
      </c>
      <c r="B33" s="47" t="s">
        <v>2448</v>
      </c>
      <c r="C33" s="1" t="s">
        <v>2450</v>
      </c>
      <c r="D33" s="1"/>
      <c r="E33" s="1"/>
      <c r="F33" s="2">
        <v>0</v>
      </c>
      <c r="G33" s="2">
        <v>1000</v>
      </c>
      <c r="H33" s="2">
        <v>20</v>
      </c>
      <c r="I33" s="2" t="str">
        <f>UnitControlCenter!B43</f>
        <v>2023 Euro / megawatt-hour (MWh)</v>
      </c>
      <c r="J33" s="47" t="s">
        <v>2674</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2649</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2266</v>
      </c>
      <c r="C37" s="1" t="s">
        <v>2267</v>
      </c>
      <c r="D37" s="1" t="s">
        <v>2268</v>
      </c>
      <c r="E37" s="1" t="s">
        <v>2409</v>
      </c>
      <c r="F37" s="2">
        <v>0</v>
      </c>
      <c r="G37" s="2">
        <v>100</v>
      </c>
      <c r="H37" s="2">
        <v>1</v>
      </c>
      <c r="I37" s="2" t="s">
        <v>2269</v>
      </c>
      <c r="J37" s="47" t="s">
        <v>2270</v>
      </c>
      <c r="K37" s="47"/>
      <c r="L37" s="6"/>
      <c r="M37" s="257"/>
    </row>
    <row r="38" spans="1:14" ht="43.5" x14ac:dyDescent="0.35">
      <c r="A38" s="1" t="s">
        <v>8</v>
      </c>
      <c r="B38" s="1" t="s">
        <v>17</v>
      </c>
      <c r="C38" s="1" t="s">
        <v>27</v>
      </c>
      <c r="D38" s="1" t="s">
        <v>17</v>
      </c>
      <c r="E38" s="1" t="s">
        <v>1175</v>
      </c>
      <c r="F38" s="50">
        <v>0</v>
      </c>
      <c r="G38" s="51">
        <v>1</v>
      </c>
      <c r="H38" s="51">
        <v>0.01</v>
      </c>
      <c r="I38" s="47" t="s">
        <v>33</v>
      </c>
      <c r="J38" s="1" t="s">
        <v>2666</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2696</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2686</v>
      </c>
    </row>
    <row r="41" spans="1:14" ht="43.5" x14ac:dyDescent="0.35">
      <c r="A41" s="1" t="s">
        <v>8</v>
      </c>
      <c r="B41" s="1" t="s">
        <v>59</v>
      </c>
      <c r="C41" s="1" t="s">
        <v>127</v>
      </c>
      <c r="D41" s="1" t="s">
        <v>59</v>
      </c>
      <c r="E41" s="102"/>
      <c r="F41" s="1">
        <v>0</v>
      </c>
      <c r="G41" s="1">
        <v>1</v>
      </c>
      <c r="H41" s="1">
        <v>1</v>
      </c>
      <c r="I41" s="47" t="s">
        <v>29</v>
      </c>
      <c r="J41" s="157" t="s">
        <v>2675</v>
      </c>
    </row>
    <row r="42" spans="1:14" x14ac:dyDescent="0.35">
      <c r="A42" t="s">
        <v>8</v>
      </c>
      <c r="B42" t="s">
        <v>2535</v>
      </c>
      <c r="C42" t="s">
        <v>2534</v>
      </c>
      <c r="D42" t="s">
        <v>2535</v>
      </c>
      <c r="F42">
        <v>0</v>
      </c>
      <c r="G42">
        <v>1</v>
      </c>
      <c r="H42">
        <v>1</v>
      </c>
      <c r="I42" s="218" t="s">
        <v>29</v>
      </c>
      <c r="J42" s="256" t="s">
        <v>2536</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2622</v>
      </c>
      <c r="K44" s="6" t="s">
        <v>1134</v>
      </c>
      <c r="L44" s="6" t="s">
        <v>251</v>
      </c>
      <c r="M44" s="146" t="s">
        <v>2055</v>
      </c>
    </row>
    <row r="45" spans="1:14" ht="43.5" x14ac:dyDescent="0.35">
      <c r="A45" s="2" t="s">
        <v>8</v>
      </c>
      <c r="B45" s="49" t="s">
        <v>1209</v>
      </c>
      <c r="C45" s="1" t="s">
        <v>1210</v>
      </c>
      <c r="D45" s="49" t="s">
        <v>1209</v>
      </c>
      <c r="E45" s="2" t="s">
        <v>1211</v>
      </c>
      <c r="F45" s="53">
        <v>0</v>
      </c>
      <c r="G45" s="53">
        <v>0.9</v>
      </c>
      <c r="H45" s="53">
        <v>0.01</v>
      </c>
      <c r="I45" s="6" t="s">
        <v>1212</v>
      </c>
      <c r="J45" s="47" t="s">
        <v>2048</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2650</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2659</v>
      </c>
      <c r="K47" s="47" t="s">
        <v>206</v>
      </c>
      <c r="L47" s="6"/>
      <c r="M47" s="146" t="s">
        <v>2054</v>
      </c>
    </row>
    <row r="48" spans="1:14" ht="72.5" x14ac:dyDescent="0.35">
      <c r="A48" s="1" t="s">
        <v>8</v>
      </c>
      <c r="B48" s="1" t="s">
        <v>18</v>
      </c>
      <c r="C48" s="1" t="s">
        <v>128</v>
      </c>
      <c r="D48" s="1" t="s">
        <v>18</v>
      </c>
      <c r="E48" s="1" t="s">
        <v>1661</v>
      </c>
      <c r="F48" s="2">
        <v>0</v>
      </c>
      <c r="G48" s="2">
        <v>60</v>
      </c>
      <c r="H48" s="2">
        <v>1</v>
      </c>
      <c r="I48" s="142" t="s">
        <v>2520</v>
      </c>
      <c r="J48" s="47" t="s">
        <v>2660</v>
      </c>
      <c r="K48" s="47" t="s">
        <v>206</v>
      </c>
      <c r="L48" s="6" t="s">
        <v>207</v>
      </c>
      <c r="M48" s="146" t="s">
        <v>2623</v>
      </c>
    </row>
    <row r="49" spans="1:14" ht="87" x14ac:dyDescent="0.35">
      <c r="A49" s="1" t="s">
        <v>8</v>
      </c>
      <c r="B49" s="1" t="s">
        <v>2346</v>
      </c>
      <c r="C49" s="1" t="s">
        <v>2347</v>
      </c>
      <c r="D49" s="1" t="s">
        <v>2348</v>
      </c>
      <c r="E49" s="1" t="s">
        <v>2349</v>
      </c>
      <c r="F49" s="50">
        <v>0</v>
      </c>
      <c r="G49" s="51">
        <v>1</v>
      </c>
      <c r="H49" s="51">
        <v>0.01</v>
      </c>
      <c r="I49" s="2" t="s">
        <v>2350</v>
      </c>
      <c r="J49" s="47" t="s">
        <v>2624</v>
      </c>
      <c r="K49" s="47"/>
      <c r="L49" s="6"/>
      <c r="M49" s="146"/>
    </row>
    <row r="50" spans="1:14" ht="58" x14ac:dyDescent="0.35">
      <c r="A50" s="1" t="s">
        <v>8</v>
      </c>
      <c r="B50" s="1" t="s">
        <v>2400</v>
      </c>
      <c r="C50" s="1" t="s">
        <v>2398</v>
      </c>
      <c r="D50" s="1" t="s">
        <v>2399</v>
      </c>
      <c r="E50" s="1" t="s">
        <v>2403</v>
      </c>
      <c r="F50" s="223">
        <v>0</v>
      </c>
      <c r="G50" s="1">
        <v>100</v>
      </c>
      <c r="H50" s="1">
        <v>5</v>
      </c>
      <c r="I50" s="2" t="s">
        <v>2634</v>
      </c>
      <c r="J50" s="47" t="s">
        <v>2667</v>
      </c>
      <c r="K50" s="47"/>
      <c r="L50" s="6"/>
      <c r="M50" s="146"/>
    </row>
    <row r="51" spans="1:14" ht="58" x14ac:dyDescent="0.35">
      <c r="A51" s="1" t="s">
        <v>8</v>
      </c>
      <c r="B51" s="1" t="s">
        <v>2401</v>
      </c>
      <c r="C51" s="1" t="s">
        <v>2402</v>
      </c>
      <c r="D51" s="1" t="s">
        <v>2399</v>
      </c>
      <c r="E51" s="1" t="s">
        <v>2404</v>
      </c>
      <c r="F51" s="50">
        <v>0</v>
      </c>
      <c r="G51" s="51">
        <v>1</v>
      </c>
      <c r="H51" s="51">
        <v>0.01</v>
      </c>
      <c r="I51" s="2" t="s">
        <v>2405</v>
      </c>
      <c r="J51" s="47" t="s">
        <v>2672</v>
      </c>
      <c r="K51" s="47"/>
      <c r="L51" s="6"/>
      <c r="M51" s="146"/>
    </row>
    <row r="52" spans="1:14" ht="29" x14ac:dyDescent="0.35">
      <c r="A52" s="1" t="s">
        <v>8</v>
      </c>
      <c r="B52" s="1" t="s">
        <v>2406</v>
      </c>
      <c r="C52" s="1" t="s">
        <v>2407</v>
      </c>
      <c r="D52" s="1" t="s">
        <v>2406</v>
      </c>
      <c r="E52" s="1" t="s">
        <v>2408</v>
      </c>
      <c r="F52" s="223">
        <v>0</v>
      </c>
      <c r="G52" s="1">
        <v>100</v>
      </c>
      <c r="H52" s="1">
        <v>5</v>
      </c>
      <c r="I52" s="2" t="s">
        <v>2633</v>
      </c>
      <c r="J52" s="47" t="s">
        <v>2673</v>
      </c>
      <c r="K52" s="47"/>
      <c r="L52" s="6"/>
      <c r="M52" s="146"/>
    </row>
    <row r="53" spans="1:14" ht="101.5" x14ac:dyDescent="0.35">
      <c r="A53" s="1" t="s">
        <v>9</v>
      </c>
      <c r="B53" s="1" t="s">
        <v>2073</v>
      </c>
      <c r="C53" s="1" t="s">
        <v>2040</v>
      </c>
      <c r="D53" s="1" t="s">
        <v>2073</v>
      </c>
      <c r="E53" s="1" t="s">
        <v>2041</v>
      </c>
      <c r="F53" s="53">
        <v>0</v>
      </c>
      <c r="G53" s="53">
        <v>0.5</v>
      </c>
      <c r="H53" s="53">
        <v>0.01</v>
      </c>
      <c r="I53" s="6" t="s">
        <v>2039</v>
      </c>
      <c r="J53" s="47" t="s">
        <v>2074</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2625</v>
      </c>
      <c r="K55" s="47" t="s">
        <v>208</v>
      </c>
      <c r="L55" s="6" t="s">
        <v>209</v>
      </c>
      <c r="M55" s="146" t="s">
        <v>2626</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2318</v>
      </c>
      <c r="C60" s="1" t="s">
        <v>2320</v>
      </c>
      <c r="D60" s="1" t="s">
        <v>2318</v>
      </c>
      <c r="E60" s="1" t="s">
        <v>2322</v>
      </c>
      <c r="F60" s="50">
        <v>0</v>
      </c>
      <c r="G60" s="50">
        <v>1</v>
      </c>
      <c r="H60" s="51">
        <v>0.01</v>
      </c>
      <c r="I60" s="47" t="s">
        <v>1292</v>
      </c>
      <c r="J60" s="47" t="s">
        <v>2693</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7" x14ac:dyDescent="0.35">
      <c r="A65" s="1" t="s">
        <v>9</v>
      </c>
      <c r="B65" s="2" t="s">
        <v>2713</v>
      </c>
      <c r="C65" s="1" t="s">
        <v>2750</v>
      </c>
      <c r="D65" s="2" t="s">
        <v>2713</v>
      </c>
      <c r="E65" s="2" t="s">
        <v>2714</v>
      </c>
      <c r="F65" s="52">
        <v>0</v>
      </c>
      <c r="G65" s="53">
        <v>1</v>
      </c>
      <c r="H65" s="53">
        <v>0.01</v>
      </c>
      <c r="I65" s="6" t="s">
        <v>33</v>
      </c>
      <c r="J65" s="6" t="s">
        <v>2715</v>
      </c>
      <c r="K65" s="6"/>
      <c r="L65" s="6"/>
      <c r="M65" s="147"/>
    </row>
    <row r="66" spans="1:14" ht="72.5" x14ac:dyDescent="0.35">
      <c r="A66" s="1" t="s">
        <v>9</v>
      </c>
      <c r="B66" s="1" t="s">
        <v>2319</v>
      </c>
      <c r="C66" s="1" t="s">
        <v>2321</v>
      </c>
      <c r="D66" s="1" t="s">
        <v>2319</v>
      </c>
      <c r="E66" s="1" t="s">
        <v>2323</v>
      </c>
      <c r="F66" s="50">
        <v>0</v>
      </c>
      <c r="G66" s="50">
        <v>1</v>
      </c>
      <c r="H66" s="51">
        <v>0.01</v>
      </c>
      <c r="I66" s="47" t="s">
        <v>1292</v>
      </c>
      <c r="J66" s="47" t="s">
        <v>2627</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2658</v>
      </c>
      <c r="K67" s="47"/>
      <c r="L67" s="6" t="s">
        <v>1573</v>
      </c>
      <c r="M67" s="146" t="s">
        <v>2053</v>
      </c>
    </row>
    <row r="68" spans="1:14" ht="43.5" x14ac:dyDescent="0.35">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2694</v>
      </c>
      <c r="K69" s="47" t="s">
        <v>221</v>
      </c>
      <c r="L69" s="6" t="s">
        <v>222</v>
      </c>
      <c r="M69" s="146"/>
    </row>
    <row r="70" spans="1:14" ht="29" x14ac:dyDescent="0.35">
      <c r="A70" s="1" t="s">
        <v>9</v>
      </c>
      <c r="B70" s="1" t="s">
        <v>2081</v>
      </c>
      <c r="C70" s="1" t="s">
        <v>2082</v>
      </c>
      <c r="D70" s="1" t="s">
        <v>2081</v>
      </c>
      <c r="E70" s="1" t="s">
        <v>2083</v>
      </c>
      <c r="F70" s="50">
        <v>0</v>
      </c>
      <c r="G70" s="51">
        <v>1</v>
      </c>
      <c r="H70" s="51">
        <v>0.01</v>
      </c>
      <c r="I70" s="47" t="s">
        <v>33</v>
      </c>
      <c r="J70" s="47" t="s">
        <v>2084</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2628</v>
      </c>
      <c r="K71" s="47"/>
      <c r="L71" s="6" t="s">
        <v>1574</v>
      </c>
      <c r="M71" s="146" t="s">
        <v>2629</v>
      </c>
    </row>
    <row r="72" spans="1:14" ht="58" x14ac:dyDescent="0.35">
      <c r="A72" s="1" t="s">
        <v>9</v>
      </c>
      <c r="B72" s="2" t="s">
        <v>1356</v>
      </c>
      <c r="C72" s="1" t="s">
        <v>1357</v>
      </c>
      <c r="D72" s="2" t="s">
        <v>1360</v>
      </c>
      <c r="E72" s="1" t="s">
        <v>1361</v>
      </c>
      <c r="F72" s="53">
        <v>0</v>
      </c>
      <c r="G72" s="53">
        <v>1</v>
      </c>
      <c r="H72" s="53">
        <v>0.01</v>
      </c>
      <c r="I72" s="47" t="s">
        <v>1362</v>
      </c>
      <c r="J72" s="6" t="s">
        <v>2745</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2668</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2669</v>
      </c>
      <c r="K74" s="47" t="s">
        <v>305</v>
      </c>
      <c r="L74" s="6" t="s">
        <v>306</v>
      </c>
      <c r="M74" s="146"/>
      <c r="N74" s="47"/>
    </row>
    <row r="75" spans="1:14" ht="43.5" x14ac:dyDescent="0.35">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5" x14ac:dyDescent="0.35">
      <c r="A78" s="1" t="s">
        <v>130</v>
      </c>
      <c r="B78" s="1" t="s">
        <v>2217</v>
      </c>
      <c r="C78" s="1" t="s">
        <v>2163</v>
      </c>
      <c r="D78" s="1" t="s">
        <v>2217</v>
      </c>
      <c r="E78" s="1" t="s">
        <v>2164</v>
      </c>
      <c r="F78" s="50">
        <v>0</v>
      </c>
      <c r="G78" s="51">
        <v>1</v>
      </c>
      <c r="H78" s="51">
        <v>0.01</v>
      </c>
      <c r="I78" s="47" t="s">
        <v>33</v>
      </c>
      <c r="J78" s="47" t="s">
        <v>2218</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2212</v>
      </c>
      <c r="C81" s="1" t="s">
        <v>425</v>
      </c>
      <c r="D81" s="1" t="s">
        <v>2212</v>
      </c>
      <c r="E81" s="1" t="s">
        <v>1157</v>
      </c>
      <c r="F81" s="50">
        <v>0</v>
      </c>
      <c r="G81" s="51">
        <v>1</v>
      </c>
      <c r="H81" s="51">
        <v>0.01</v>
      </c>
      <c r="I81" s="47" t="s">
        <v>33</v>
      </c>
      <c r="J81" s="47" t="s">
        <v>2651</v>
      </c>
      <c r="K81" s="47"/>
      <c r="L81" s="6" t="s">
        <v>1580</v>
      </c>
      <c r="M81" s="146" t="s">
        <v>2213</v>
      </c>
      <c r="N81" s="47"/>
    </row>
    <row r="82" spans="1:14" ht="87" x14ac:dyDescent="0.35">
      <c r="A82" s="1" t="s">
        <v>130</v>
      </c>
      <c r="B82" s="1" t="s">
        <v>1321</v>
      </c>
      <c r="C82" s="1" t="s">
        <v>1322</v>
      </c>
      <c r="D82" s="1" t="s">
        <v>1321</v>
      </c>
      <c r="E82" s="1" t="s">
        <v>1323</v>
      </c>
      <c r="F82" s="50">
        <v>0</v>
      </c>
      <c r="G82" s="51">
        <v>1</v>
      </c>
      <c r="H82" s="51">
        <v>0.01</v>
      </c>
      <c r="I82" s="47" t="s">
        <v>1324</v>
      </c>
      <c r="J82" s="47" t="s">
        <v>2652</v>
      </c>
      <c r="K82" s="47"/>
      <c r="L82" s="6" t="s">
        <v>1575</v>
      </c>
      <c r="M82" s="145" t="s">
        <v>1325</v>
      </c>
      <c r="N82" s="47"/>
    </row>
    <row r="83" spans="1:14" ht="101.5" x14ac:dyDescent="0.35">
      <c r="A83" s="1" t="s">
        <v>10</v>
      </c>
      <c r="B83" s="1" t="s">
        <v>2752</v>
      </c>
      <c r="C83" s="1" t="s">
        <v>1293</v>
      </c>
      <c r="D83" s="1" t="s">
        <v>2751</v>
      </c>
      <c r="E83" s="1" t="s">
        <v>1155</v>
      </c>
      <c r="F83" s="1">
        <v>0</v>
      </c>
      <c r="G83" s="1">
        <v>300</v>
      </c>
      <c r="H83" s="1">
        <v>5</v>
      </c>
      <c r="I83" s="102" t="s">
        <v>2519</v>
      </c>
      <c r="J83" s="47" t="s">
        <v>2682</v>
      </c>
      <c r="K83" s="47" t="s">
        <v>235</v>
      </c>
      <c r="L83" s="6" t="s">
        <v>236</v>
      </c>
      <c r="M83" s="147" t="s">
        <v>2657</v>
      </c>
      <c r="N83" s="6" t="s">
        <v>2657</v>
      </c>
    </row>
    <row r="84" spans="1:14" ht="43.5" x14ac:dyDescent="0.35">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2146</v>
      </c>
      <c r="K85" s="47" t="s">
        <v>235</v>
      </c>
      <c r="L85" s="6" t="s">
        <v>236</v>
      </c>
    </row>
    <row r="86" spans="1:14" ht="43.5" x14ac:dyDescent="0.35">
      <c r="A86" s="2" t="s">
        <v>10</v>
      </c>
      <c r="B86" s="2" t="s">
        <v>1844</v>
      </c>
      <c r="C86" s="1" t="s">
        <v>2557</v>
      </c>
      <c r="D86" s="102"/>
      <c r="E86" s="2" t="s">
        <v>2190</v>
      </c>
      <c r="F86" s="1">
        <v>0</v>
      </c>
      <c r="G86" s="1">
        <v>1</v>
      </c>
      <c r="H86" s="1">
        <v>1</v>
      </c>
      <c r="I86" s="47" t="s">
        <v>29</v>
      </c>
      <c r="J86" s="47" t="s">
        <v>2631</v>
      </c>
      <c r="K86" s="47" t="s">
        <v>235</v>
      </c>
      <c r="L86" s="6" t="s">
        <v>236</v>
      </c>
    </row>
    <row r="87" spans="1:14" ht="29" x14ac:dyDescent="0.35">
      <c r="A87" s="2" t="s">
        <v>10</v>
      </c>
      <c r="B87" s="1" t="s">
        <v>2145</v>
      </c>
      <c r="C87" s="1" t="s">
        <v>2145</v>
      </c>
      <c r="D87" s="102"/>
      <c r="E87" s="102"/>
      <c r="F87" s="1">
        <v>0</v>
      </c>
      <c r="G87" s="1">
        <v>1</v>
      </c>
      <c r="H87" s="1">
        <v>1</v>
      </c>
      <c r="I87" s="47" t="s">
        <v>29</v>
      </c>
      <c r="J87" s="1" t="s">
        <v>2661</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2051</v>
      </c>
      <c r="K89" s="6" t="s">
        <v>1779</v>
      </c>
    </row>
    <row r="90" spans="1:14" ht="58" x14ac:dyDescent="0.35">
      <c r="A90" s="1" t="s">
        <v>10</v>
      </c>
      <c r="B90" s="1" t="s">
        <v>2095</v>
      </c>
      <c r="C90" s="1" t="s">
        <v>2094</v>
      </c>
      <c r="D90" s="1" t="s">
        <v>2095</v>
      </c>
      <c r="E90" s="1" t="s">
        <v>1153</v>
      </c>
      <c r="F90" s="50">
        <v>-0.5</v>
      </c>
      <c r="G90" s="50">
        <v>0.5</v>
      </c>
      <c r="H90" s="53">
        <v>0.01</v>
      </c>
      <c r="I90" s="47" t="s">
        <v>140</v>
      </c>
      <c r="J90" s="47" t="s">
        <v>2670</v>
      </c>
      <c r="K90" s="6" t="s">
        <v>241</v>
      </c>
      <c r="L90" s="6" t="s">
        <v>242</v>
      </c>
      <c r="M90" s="147" t="s">
        <v>2632</v>
      </c>
    </row>
    <row r="91" spans="1:14" x14ac:dyDescent="0.35">
      <c r="A91" t="s">
        <v>10</v>
      </c>
      <c r="B91" t="s">
        <v>2527</v>
      </c>
      <c r="C91" t="s">
        <v>2528</v>
      </c>
      <c r="F91">
        <v>0</v>
      </c>
      <c r="G91">
        <v>1</v>
      </c>
      <c r="H91">
        <v>1</v>
      </c>
      <c r="I91" s="218" t="s">
        <v>29</v>
      </c>
      <c r="J91" t="s">
        <v>2683</v>
      </c>
    </row>
    <row r="92" spans="1:14" ht="43.5" x14ac:dyDescent="0.35">
      <c r="A92" t="s">
        <v>10</v>
      </c>
      <c r="B92" t="s">
        <v>2529</v>
      </c>
      <c r="C92" t="s">
        <v>2530</v>
      </c>
      <c r="F92">
        <v>0</v>
      </c>
      <c r="G92">
        <v>1</v>
      </c>
      <c r="H92">
        <v>1</v>
      </c>
      <c r="I92" s="218" t="s">
        <v>29</v>
      </c>
      <c r="J92" s="1" t="s">
        <v>2684</v>
      </c>
    </row>
    <row r="93" spans="1:14" ht="43.5" x14ac:dyDescent="0.35">
      <c r="A93" t="s">
        <v>10</v>
      </c>
      <c r="B93" t="s">
        <v>2531</v>
      </c>
      <c r="C93" t="s">
        <v>2532</v>
      </c>
      <c r="F93">
        <v>0</v>
      </c>
      <c r="G93">
        <v>1</v>
      </c>
      <c r="H93">
        <v>1</v>
      </c>
      <c r="I93" s="218" t="s">
        <v>29</v>
      </c>
      <c r="J93" s="1" t="s">
        <v>2685</v>
      </c>
    </row>
    <row r="94" spans="1:14" ht="72.5" x14ac:dyDescent="0.35">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2678</v>
      </c>
      <c r="K99" s="6" t="s">
        <v>1682</v>
      </c>
      <c r="L99" s="6" t="s">
        <v>1681</v>
      </c>
      <c r="M99" s="147" t="s">
        <v>1680</v>
      </c>
    </row>
    <row r="100" spans="1:13" x14ac:dyDescent="0.35">
      <c r="A100" s="191" t="s">
        <v>1535</v>
      </c>
      <c r="B100" s="191" t="s">
        <v>2687</v>
      </c>
      <c r="C100" t="s">
        <v>2688</v>
      </c>
      <c r="D100" s="191" t="s">
        <v>2687</v>
      </c>
      <c r="E100" s="259" t="s">
        <v>2689</v>
      </c>
      <c r="F100" s="13">
        <v>0</v>
      </c>
      <c r="G100" s="13">
        <v>1</v>
      </c>
      <c r="H100" s="260">
        <v>0.01</v>
      </c>
      <c r="I100" s="218" t="s">
        <v>33</v>
      </c>
      <c r="J100" s="218" t="s">
        <v>2690</v>
      </c>
      <c r="K100" s="188"/>
      <c r="L100" s="188"/>
      <c r="M100" s="261" t="s">
        <v>2691</v>
      </c>
    </row>
    <row r="101" spans="1:13" ht="72.5" x14ac:dyDescent="0.35">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2057</v>
      </c>
      <c r="K106" s="1" t="s">
        <v>1793</v>
      </c>
    </row>
    <row r="107" spans="1:13" ht="130.5" x14ac:dyDescent="0.35">
      <c r="A107" s="1" t="s">
        <v>1814</v>
      </c>
      <c r="B107" s="1" t="s">
        <v>1816</v>
      </c>
      <c r="C107" s="1" t="s">
        <v>1823</v>
      </c>
      <c r="D107" s="102"/>
      <c r="E107" s="1" t="s">
        <v>1848</v>
      </c>
      <c r="F107" s="1">
        <v>0</v>
      </c>
      <c r="G107" s="1">
        <v>10</v>
      </c>
      <c r="H107" s="1">
        <v>1</v>
      </c>
      <c r="I107" s="1" t="s">
        <v>1792</v>
      </c>
      <c r="J107" s="4" t="s">
        <v>2057</v>
      </c>
      <c r="K107" s="4" t="s">
        <v>1793</v>
      </c>
    </row>
    <row r="108" spans="1:13" ht="130.5" x14ac:dyDescent="0.35">
      <c r="A108" s="1" t="s">
        <v>1814</v>
      </c>
      <c r="B108" s="1" t="s">
        <v>2238</v>
      </c>
      <c r="C108" s="1" t="s">
        <v>2387</v>
      </c>
      <c r="D108" s="102"/>
      <c r="E108" s="1" t="s">
        <v>1849</v>
      </c>
      <c r="F108" s="1">
        <v>0</v>
      </c>
      <c r="G108" s="1">
        <v>10</v>
      </c>
      <c r="H108" s="1">
        <v>1</v>
      </c>
      <c r="I108" s="1" t="s">
        <v>1792</v>
      </c>
      <c r="J108" s="4" t="s">
        <v>2057</v>
      </c>
      <c r="K108" s="4" t="s">
        <v>1793</v>
      </c>
    </row>
    <row r="109" spans="1:13" ht="130.5" x14ac:dyDescent="0.35">
      <c r="A109" s="1" t="s">
        <v>1814</v>
      </c>
      <c r="B109" s="1" t="s">
        <v>2388</v>
      </c>
      <c r="C109" s="1" t="s">
        <v>2389</v>
      </c>
      <c r="D109" s="102"/>
      <c r="E109" s="1" t="s">
        <v>2390</v>
      </c>
      <c r="F109" s="1">
        <v>0</v>
      </c>
      <c r="G109" s="1">
        <v>10</v>
      </c>
      <c r="H109" s="1">
        <v>1</v>
      </c>
      <c r="I109" s="1" t="s">
        <v>1792</v>
      </c>
      <c r="J109" s="4" t="s">
        <v>2057</v>
      </c>
      <c r="K109" s="4" t="s">
        <v>1793</v>
      </c>
    </row>
    <row r="110" spans="1:13" ht="130.5" x14ac:dyDescent="0.35">
      <c r="A110" s="1" t="s">
        <v>1814</v>
      </c>
      <c r="B110" s="1" t="s">
        <v>1817</v>
      </c>
      <c r="C110" s="1" t="s">
        <v>1824</v>
      </c>
      <c r="D110" s="102"/>
      <c r="E110" s="1" t="s">
        <v>1850</v>
      </c>
      <c r="F110" s="1">
        <v>0</v>
      </c>
      <c r="G110" s="1">
        <v>10</v>
      </c>
      <c r="H110" s="1">
        <v>1</v>
      </c>
      <c r="I110" s="1" t="s">
        <v>1792</v>
      </c>
      <c r="J110" s="4" t="s">
        <v>2057</v>
      </c>
      <c r="K110" s="4" t="s">
        <v>1793</v>
      </c>
    </row>
    <row r="111" spans="1:13" ht="130.5" x14ac:dyDescent="0.35">
      <c r="A111" s="1" t="s">
        <v>1814</v>
      </c>
      <c r="B111" s="1" t="s">
        <v>1818</v>
      </c>
      <c r="C111" s="1" t="s">
        <v>1825</v>
      </c>
      <c r="D111" s="102"/>
      <c r="E111" s="1" t="s">
        <v>1851</v>
      </c>
      <c r="F111" s="1">
        <v>0</v>
      </c>
      <c r="G111" s="1">
        <v>10</v>
      </c>
      <c r="H111" s="1">
        <v>1</v>
      </c>
      <c r="I111" s="1" t="s">
        <v>1792</v>
      </c>
      <c r="J111" s="4" t="s">
        <v>2057</v>
      </c>
      <c r="K111" s="4" t="s">
        <v>1793</v>
      </c>
    </row>
    <row r="112" spans="1:13" ht="130.5" x14ac:dyDescent="0.35">
      <c r="A112" s="1" t="s">
        <v>1814</v>
      </c>
      <c r="B112" s="1" t="s">
        <v>257</v>
      </c>
      <c r="C112" s="1" t="s">
        <v>1826</v>
      </c>
      <c r="D112" s="102"/>
      <c r="E112" s="1" t="s">
        <v>1852</v>
      </c>
      <c r="F112" s="1">
        <v>0</v>
      </c>
      <c r="G112" s="1">
        <v>10</v>
      </c>
      <c r="H112" s="1">
        <v>1</v>
      </c>
      <c r="I112" s="1" t="s">
        <v>1792</v>
      </c>
      <c r="J112" s="4" t="s">
        <v>2057</v>
      </c>
      <c r="K112" s="4" t="s">
        <v>1793</v>
      </c>
    </row>
    <row r="113" spans="1:13" ht="130.5" x14ac:dyDescent="0.35">
      <c r="A113" s="1" t="s">
        <v>1814</v>
      </c>
      <c r="B113" s="1" t="s">
        <v>1819</v>
      </c>
      <c r="C113" s="1" t="s">
        <v>1827</v>
      </c>
      <c r="D113" s="102"/>
      <c r="E113" s="1" t="s">
        <v>1853</v>
      </c>
      <c r="F113" s="1">
        <v>0</v>
      </c>
      <c r="G113" s="1">
        <v>10</v>
      </c>
      <c r="H113" s="1">
        <v>1</v>
      </c>
      <c r="I113" s="1" t="s">
        <v>1792</v>
      </c>
      <c r="J113" s="4" t="s">
        <v>2057</v>
      </c>
      <c r="K113" s="4" t="s">
        <v>1793</v>
      </c>
    </row>
    <row r="114" spans="1:13" ht="130.5" x14ac:dyDescent="0.35">
      <c r="A114" s="1" t="s">
        <v>1814</v>
      </c>
      <c r="B114" s="1" t="s">
        <v>2391</v>
      </c>
      <c r="C114" s="1" t="s">
        <v>2392</v>
      </c>
      <c r="D114" s="102"/>
      <c r="E114" s="1" t="s">
        <v>2393</v>
      </c>
      <c r="F114" s="1">
        <v>0</v>
      </c>
      <c r="G114" s="1">
        <v>10</v>
      </c>
      <c r="H114" s="1">
        <v>1</v>
      </c>
      <c r="I114" s="1" t="s">
        <v>1792</v>
      </c>
      <c r="J114" s="4" t="s">
        <v>2057</v>
      </c>
      <c r="K114" s="4" t="s">
        <v>1793</v>
      </c>
    </row>
    <row r="115" spans="1:13" ht="130.5" x14ac:dyDescent="0.35">
      <c r="A115" s="1" t="s">
        <v>1814</v>
      </c>
      <c r="B115" s="1" t="s">
        <v>1820</v>
      </c>
      <c r="C115" s="1" t="s">
        <v>1828</v>
      </c>
      <c r="D115" s="102"/>
      <c r="E115" s="1" t="s">
        <v>1854</v>
      </c>
      <c r="F115" s="1">
        <v>0</v>
      </c>
      <c r="G115" s="1">
        <v>10</v>
      </c>
      <c r="H115" s="1">
        <v>1</v>
      </c>
      <c r="I115" s="1" t="s">
        <v>1792</v>
      </c>
      <c r="J115" s="4" t="s">
        <v>2057</v>
      </c>
      <c r="K115" s="4" t="s">
        <v>1793</v>
      </c>
    </row>
    <row r="116" spans="1:13" ht="130.5" x14ac:dyDescent="0.35">
      <c r="A116" s="1" t="s">
        <v>1814</v>
      </c>
      <c r="B116" s="1" t="s">
        <v>1821</v>
      </c>
      <c r="C116" s="1" t="s">
        <v>1829</v>
      </c>
      <c r="D116" s="102"/>
      <c r="E116" s="1" t="s">
        <v>1855</v>
      </c>
      <c r="F116" s="1">
        <v>0</v>
      </c>
      <c r="G116" s="1">
        <v>10</v>
      </c>
      <c r="H116" s="1">
        <v>1</v>
      </c>
      <c r="I116" s="1" t="s">
        <v>1792</v>
      </c>
      <c r="J116" s="4" t="s">
        <v>2057</v>
      </c>
      <c r="K116" s="4" t="s">
        <v>1793</v>
      </c>
    </row>
    <row r="117" spans="1:13" ht="58" x14ac:dyDescent="0.35">
      <c r="A117" s="1" t="s">
        <v>1694</v>
      </c>
      <c r="B117" s="1" t="s">
        <v>1695</v>
      </c>
      <c r="C117" s="1" t="s">
        <v>2219</v>
      </c>
      <c r="D117" s="102"/>
      <c r="E117" s="1" t="s">
        <v>1696</v>
      </c>
      <c r="F117" s="1">
        <v>0</v>
      </c>
      <c r="G117" s="1">
        <v>1</v>
      </c>
      <c r="H117" s="1">
        <v>1</v>
      </c>
      <c r="I117" s="47" t="s">
        <v>29</v>
      </c>
      <c r="J117" s="1" t="s">
        <v>2653</v>
      </c>
      <c r="K117" s="1"/>
      <c r="L117" s="1"/>
      <c r="M117" s="175"/>
    </row>
    <row r="118" spans="1:13" ht="116" x14ac:dyDescent="0.35">
      <c r="A118" s="1" t="s">
        <v>1694</v>
      </c>
      <c r="B118" s="1" t="s">
        <v>2107</v>
      </c>
      <c r="C118" s="1" t="s">
        <v>2105</v>
      </c>
      <c r="D118" s="102"/>
      <c r="E118" s="102"/>
      <c r="F118" s="1">
        <v>0</v>
      </c>
      <c r="G118" s="1">
        <v>1</v>
      </c>
      <c r="H118" s="1">
        <v>1</v>
      </c>
      <c r="I118" s="47" t="s">
        <v>29</v>
      </c>
      <c r="J118" s="1" t="s">
        <v>2106</v>
      </c>
    </row>
    <row r="119" spans="1:13" x14ac:dyDescent="0.35">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topLeftCell="C1" zoomScale="55" zoomScaleNormal="55" workbookViewId="0">
      <pane ySplit="1" topLeftCell="A154" activePane="bottomLeft" state="frozen"/>
      <selection pane="bottomLeft" activeCell="I184" sqref="I184"/>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2676</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2676</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2676</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2676</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2676</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2676</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2676</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2676</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2676</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2676</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2645</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2645</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2645</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2645</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2645</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2645</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2645</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2645</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2645</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2645</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2644</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2644</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2644</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2644</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2644</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2644</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2644</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2643</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2643</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2643</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2643</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2643</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2643</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2643</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2646</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2646</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2646</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2646</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2646</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2646</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2646</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2676</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2643</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2646</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2444</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2676</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2643</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2646</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2676</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2643</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2646</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43</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2395</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2747</v>
      </c>
      <c r="D188" s="47" t="s">
        <v>45</v>
      </c>
      <c r="E188" s="47" t="s">
        <v>37</v>
      </c>
      <c r="F188" s="47" t="s">
        <v>83</v>
      </c>
      <c r="G188" s="2" t="s">
        <v>2676</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2643</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2646</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2671</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2671</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2671</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2671</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2671</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2671</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2671</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2671</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2671</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2671</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2671</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2671</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2709</v>
      </c>
      <c r="D238" s="47" t="s">
        <v>270</v>
      </c>
      <c r="E238" s="47"/>
      <c r="F238" s="47" t="s">
        <v>2671</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2671</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2521</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2525</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2523</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2705</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2533</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2450</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2521</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2525</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2523</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2521</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2525</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2523</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2521</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2525</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2523</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2521</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2525</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2523</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2521</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2525</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2523</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2534</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2533</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2521</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2525</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2523</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2521</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2525</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2523</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2521</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2525</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2523</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2398</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2402</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2407</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2521</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2525</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2523</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2442</v>
      </c>
      <c r="F640" t="s">
        <v>1957</v>
      </c>
      <c r="G640" s="47" t="s">
        <v>2442</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2442</v>
      </c>
      <c r="F648" t="s">
        <v>1633</v>
      </c>
      <c r="G648" s="47" t="s">
        <v>2442</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2442</v>
      </c>
      <c r="F656" t="s">
        <v>1898</v>
      </c>
      <c r="G656" s="47" t="s">
        <v>2442</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2442</v>
      </c>
      <c r="F664" t="s">
        <v>1899</v>
      </c>
      <c r="G664" s="47" t="s">
        <v>2442</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2442</v>
      </c>
      <c r="F672" t="s">
        <v>1900</v>
      </c>
      <c r="G672" s="47" t="s">
        <v>2442</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2442</v>
      </c>
      <c r="F680" t="s">
        <v>1901</v>
      </c>
      <c r="G680" s="47" t="s">
        <v>2442</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2442</v>
      </c>
      <c r="F688" t="s">
        <v>1902</v>
      </c>
      <c r="G688" s="47" t="s">
        <v>2442</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2442</v>
      </c>
      <c r="F696" t="s">
        <v>1903</v>
      </c>
      <c r="G696" s="47" t="s">
        <v>2442</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2442</v>
      </c>
      <c r="F704" t="s">
        <v>1904</v>
      </c>
      <c r="G704" s="47" t="s">
        <v>2442</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2442</v>
      </c>
      <c r="F712" t="s">
        <v>1455</v>
      </c>
      <c r="G712" s="47" t="s">
        <v>2442</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2442</v>
      </c>
      <c r="F720" t="s">
        <v>1905</v>
      </c>
      <c r="G720" s="47" t="s">
        <v>2442</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2442</v>
      </c>
      <c r="F728" t="s">
        <v>1906</v>
      </c>
      <c r="G728" s="47" t="s">
        <v>2442</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2442</v>
      </c>
      <c r="F736" t="s">
        <v>1907</v>
      </c>
      <c r="G736" s="47" t="s">
        <v>2442</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2442</v>
      </c>
      <c r="F744" t="s">
        <v>1456</v>
      </c>
      <c r="G744" s="47" t="s">
        <v>2442</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2442</v>
      </c>
      <c r="F752" t="s">
        <v>1908</v>
      </c>
      <c r="G752" s="47" t="s">
        <v>2442</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2442</v>
      </c>
      <c r="F760" t="s">
        <v>1909</v>
      </c>
      <c r="G760" s="47" t="s">
        <v>2442</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2442</v>
      </c>
      <c r="F768" t="s">
        <v>1910</v>
      </c>
      <c r="G768" s="47" t="s">
        <v>2442</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2442</v>
      </c>
      <c r="F776" t="s">
        <v>1911</v>
      </c>
      <c r="G776" s="47" t="s">
        <v>2442</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2442</v>
      </c>
      <c r="F784" t="s">
        <v>1912</v>
      </c>
      <c r="G784" s="47" t="s">
        <v>2442</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2442</v>
      </c>
      <c r="F792" t="s">
        <v>1913</v>
      </c>
      <c r="G792" s="47" t="s">
        <v>2442</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2442</v>
      </c>
      <c r="F800" t="s">
        <v>1914</v>
      </c>
      <c r="G800" s="47" t="s">
        <v>2442</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2442</v>
      </c>
      <c r="F808" t="s">
        <v>1915</v>
      </c>
      <c r="G808" s="47" t="s">
        <v>2442</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2442</v>
      </c>
      <c r="F816" t="s">
        <v>1916</v>
      </c>
      <c r="G816" s="47" t="s">
        <v>2442</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2442</v>
      </c>
      <c r="F824" t="s">
        <v>1958</v>
      </c>
      <c r="G824" s="47" t="s">
        <v>2442</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2442</v>
      </c>
      <c r="F832" t="s">
        <v>1917</v>
      </c>
      <c r="G832" s="47" t="s">
        <v>2442</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2750</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2442</v>
      </c>
      <c r="F1095" t="s">
        <v>1957</v>
      </c>
      <c r="G1095" s="47" t="s">
        <v>2442</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2442</v>
      </c>
      <c r="F1103" t="s">
        <v>1633</v>
      </c>
      <c r="G1103" s="47" t="s">
        <v>2442</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2442</v>
      </c>
      <c r="F1111" t="s">
        <v>1898</v>
      </c>
      <c r="G1111" s="47" t="s">
        <v>2442</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2442</v>
      </c>
      <c r="F1119" t="s">
        <v>1899</v>
      </c>
      <c r="G1119" s="47" t="s">
        <v>2442</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2442</v>
      </c>
      <c r="F1127" t="s">
        <v>1900</v>
      </c>
      <c r="G1127" s="47" t="s">
        <v>2442</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2442</v>
      </c>
      <c r="F1135" t="s">
        <v>1901</v>
      </c>
      <c r="G1135" s="47" t="s">
        <v>2442</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2442</v>
      </c>
      <c r="F1143" t="s">
        <v>1902</v>
      </c>
      <c r="G1143" s="47" t="s">
        <v>2442</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2442</v>
      </c>
      <c r="F1151" t="s">
        <v>1903</v>
      </c>
      <c r="G1151" s="47" t="s">
        <v>2442</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2442</v>
      </c>
      <c r="F1159" t="s">
        <v>1904</v>
      </c>
      <c r="G1159" s="47" t="s">
        <v>2442</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2442</v>
      </c>
      <c r="F1167" t="s">
        <v>1455</v>
      </c>
      <c r="G1167" s="47" t="s">
        <v>2442</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2442</v>
      </c>
      <c r="F1175" t="s">
        <v>1905</v>
      </c>
      <c r="G1175" s="47" t="s">
        <v>2442</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2442</v>
      </c>
      <c r="F1183" t="s">
        <v>1906</v>
      </c>
      <c r="G1183" s="47" t="s">
        <v>2442</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2442</v>
      </c>
      <c r="F1191" t="s">
        <v>1907</v>
      </c>
      <c r="G1191" s="47" t="s">
        <v>2442</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2442</v>
      </c>
      <c r="F1199" t="s">
        <v>1456</v>
      </c>
      <c r="G1199" s="47" t="s">
        <v>2442</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2442</v>
      </c>
      <c r="F1207" t="s">
        <v>1908</v>
      </c>
      <c r="G1207" s="47" t="s">
        <v>2442</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2442</v>
      </c>
      <c r="F1215" t="s">
        <v>1909</v>
      </c>
      <c r="G1215" s="47" t="s">
        <v>2442</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2442</v>
      </c>
      <c r="F1223" t="s">
        <v>1910</v>
      </c>
      <c r="G1223" s="47" t="s">
        <v>2442</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2442</v>
      </c>
      <c r="F1231" t="s">
        <v>1911</v>
      </c>
      <c r="G1231" s="47" t="s">
        <v>2442</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2442</v>
      </c>
      <c r="F1239" t="s">
        <v>1912</v>
      </c>
      <c r="G1239" s="47" t="s">
        <v>2442</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2442</v>
      </c>
      <c r="F1247" t="s">
        <v>1913</v>
      </c>
      <c r="G1247" s="47" t="s">
        <v>2442</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2442</v>
      </c>
      <c r="F1255" t="s">
        <v>1914</v>
      </c>
      <c r="G1255" s="47" t="s">
        <v>2442</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2442</v>
      </c>
      <c r="F1263" t="s">
        <v>1915</v>
      </c>
      <c r="G1263" s="47" t="s">
        <v>2442</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2442</v>
      </c>
      <c r="F1271" t="s">
        <v>1916</v>
      </c>
      <c r="G1271" s="47" t="s">
        <v>2442</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2442</v>
      </c>
      <c r="F1279" t="s">
        <v>1958</v>
      </c>
      <c r="G1279" s="47" t="s">
        <v>2442</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2442</v>
      </c>
      <c r="F1287" t="s">
        <v>1917</v>
      </c>
      <c r="G1287" s="47" t="s">
        <v>2442</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2557</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2697</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2697</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2697</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2697</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2697</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2697</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2697</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2697</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2697</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2697</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2697</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2697</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2697</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2697</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2697</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2697</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2697</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2698</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2698</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2698</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2698</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2698</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2698</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2698</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2698</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2698</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2698</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2698</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2698</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2698</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2698</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2698</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2698</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2698</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2699</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2699</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2699</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2699</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2699</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2699</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2699</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2699</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2699</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2699</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2699</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2699</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2699</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2699</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2699</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2699</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2699</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2528</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2530</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2532</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2522</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2524</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2688</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2522</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2524</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2387</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2389</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2392</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zoomScale="85" zoomScaleNormal="85" workbookViewId="0">
      <selection activeCell="A36" sqref="A36"/>
    </sheetView>
  </sheetViews>
  <sheetFormatPr defaultColWidth="9.1796875" defaultRowHeight="14.5" x14ac:dyDescent="0.35"/>
  <cols>
    <col min="1" max="2" width="76.81640625" customWidth="1"/>
  </cols>
  <sheetData>
    <row r="1" spans="1:2" x14ac:dyDescent="0.35">
      <c r="A1" s="269" t="s">
        <v>1686</v>
      </c>
      <c r="B1" s="269"/>
    </row>
    <row r="2" spans="1:2" x14ac:dyDescent="0.35">
      <c r="A2" s="137" t="s">
        <v>1687</v>
      </c>
      <c r="B2" s="137" t="s">
        <v>1688</v>
      </c>
    </row>
    <row r="3" spans="1:2" x14ac:dyDescent="0.35">
      <c r="A3" s="138" t="s">
        <v>345</v>
      </c>
      <c r="B3" t="s">
        <v>345</v>
      </c>
    </row>
    <row r="4" spans="1:2" x14ac:dyDescent="0.35">
      <c r="A4" s="138" t="s">
        <v>2262</v>
      </c>
      <c r="B4" t="s">
        <v>2262</v>
      </c>
    </row>
    <row r="5" spans="1:2" x14ac:dyDescent="0.35">
      <c r="A5" s="138" t="s">
        <v>2426</v>
      </c>
      <c r="B5" t="s">
        <v>2538</v>
      </c>
    </row>
    <row r="6" spans="1:2" x14ac:dyDescent="0.35">
      <c r="A6" s="139" t="s">
        <v>1207</v>
      </c>
      <c r="B6" t="s">
        <v>345</v>
      </c>
    </row>
    <row r="7" spans="1:2" x14ac:dyDescent="0.35">
      <c r="A7" s="139" t="s">
        <v>2427</v>
      </c>
      <c r="B7" t="s">
        <v>2537</v>
      </c>
    </row>
    <row r="8" spans="1:2" ht="29" x14ac:dyDescent="0.35">
      <c r="A8" s="139" t="s">
        <v>2449</v>
      </c>
      <c r="B8" t="s">
        <v>2554</v>
      </c>
    </row>
    <row r="9" spans="1:2" x14ac:dyDescent="0.35">
      <c r="A9" s="139" t="s">
        <v>2428</v>
      </c>
      <c r="B9" t="s">
        <v>2540</v>
      </c>
    </row>
    <row r="10" spans="1:2" x14ac:dyDescent="0.35">
      <c r="A10" s="139" t="s">
        <v>2429</v>
      </c>
      <c r="B10" t="s">
        <v>2541</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2430</v>
      </c>
      <c r="B14" t="s">
        <v>2542</v>
      </c>
    </row>
    <row r="15" spans="1:2" x14ac:dyDescent="0.35">
      <c r="A15" s="139" t="s">
        <v>346</v>
      </c>
      <c r="B15" t="s">
        <v>346</v>
      </c>
    </row>
    <row r="16" spans="1:2" x14ac:dyDescent="0.35">
      <c r="A16" s="139" t="s">
        <v>347</v>
      </c>
      <c r="B16" t="s">
        <v>347</v>
      </c>
    </row>
    <row r="17" spans="1:2" x14ac:dyDescent="0.35">
      <c r="A17" s="139" t="s">
        <v>2335</v>
      </c>
      <c r="B17" t="s">
        <v>2335</v>
      </c>
    </row>
    <row r="18" spans="1:2" x14ac:dyDescent="0.35">
      <c r="A18" s="139" t="s">
        <v>2148</v>
      </c>
      <c r="B18" t="s">
        <v>2148</v>
      </c>
    </row>
    <row r="19" spans="1:2" x14ac:dyDescent="0.35">
      <c r="A19" s="139" t="s">
        <v>2149</v>
      </c>
      <c r="B19" t="s">
        <v>2149</v>
      </c>
    </row>
    <row r="20" spans="1:2" x14ac:dyDescent="0.35">
      <c r="A20" s="139" t="s">
        <v>2431</v>
      </c>
      <c r="B20" t="s">
        <v>2539</v>
      </c>
    </row>
    <row r="21" spans="1:2" x14ac:dyDescent="0.35">
      <c r="A21" s="139" t="s">
        <v>348</v>
      </c>
      <c r="B21" t="s">
        <v>348</v>
      </c>
    </row>
    <row r="22" spans="1:2" x14ac:dyDescent="0.35">
      <c r="A22" s="139" t="s">
        <v>2432</v>
      </c>
      <c r="B22" t="s">
        <v>2543</v>
      </c>
    </row>
    <row r="23" spans="1:2" x14ac:dyDescent="0.35">
      <c r="A23" s="139" t="s">
        <v>1339</v>
      </c>
      <c r="B23" t="s">
        <v>1339</v>
      </c>
    </row>
    <row r="24" spans="1:2" x14ac:dyDescent="0.35">
      <c r="A24" s="139" t="s">
        <v>1263</v>
      </c>
      <c r="B24" t="s">
        <v>2608</v>
      </c>
    </row>
    <row r="25" spans="1:2" x14ac:dyDescent="0.35">
      <c r="A25" s="139" t="s">
        <v>1264</v>
      </c>
      <c r="B25" t="s">
        <v>2609</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2568</v>
      </c>
    </row>
    <row r="31" spans="1:2" x14ac:dyDescent="0.35">
      <c r="A31" s="139" t="s">
        <v>2433</v>
      </c>
      <c r="B31" t="s">
        <v>2544</v>
      </c>
    </row>
    <row r="32" spans="1:2" x14ac:dyDescent="0.35">
      <c r="A32" s="139" t="s">
        <v>1247</v>
      </c>
      <c r="B32" t="s">
        <v>1247</v>
      </c>
    </row>
    <row r="33" spans="1:2" x14ac:dyDescent="0.35">
      <c r="A33" s="139" t="s">
        <v>1248</v>
      </c>
      <c r="B33" t="s">
        <v>1248</v>
      </c>
    </row>
    <row r="34" spans="1:2" x14ac:dyDescent="0.35">
      <c r="A34" s="139" t="s">
        <v>2117</v>
      </c>
      <c r="B34" t="s">
        <v>2117</v>
      </c>
    </row>
    <row r="35" spans="1:2" x14ac:dyDescent="0.35">
      <c r="A35" s="139" t="s">
        <v>1510</v>
      </c>
      <c r="B35" t="s">
        <v>1510</v>
      </c>
    </row>
    <row r="36" spans="1:2" x14ac:dyDescent="0.35">
      <c r="A36" s="139" t="s">
        <v>1305</v>
      </c>
      <c r="B36" t="s">
        <v>2564</v>
      </c>
    </row>
    <row r="37" spans="1:2" x14ac:dyDescent="0.35">
      <c r="A37" s="139" t="s">
        <v>2434</v>
      </c>
      <c r="B37" t="s">
        <v>2545</v>
      </c>
    </row>
    <row r="38" spans="1:2" x14ac:dyDescent="0.35">
      <c r="A38" s="139" t="s">
        <v>2435</v>
      </c>
      <c r="B38" t="s">
        <v>2546</v>
      </c>
    </row>
    <row r="39" spans="1:2" x14ac:dyDescent="0.35">
      <c r="A39" s="139" t="s">
        <v>2436</v>
      </c>
      <c r="B39" t="s">
        <v>2547</v>
      </c>
    </row>
    <row r="40" spans="1:2" x14ac:dyDescent="0.35">
      <c r="A40" s="139" t="s">
        <v>2437</v>
      </c>
      <c r="B40" t="s">
        <v>2548</v>
      </c>
    </row>
    <row r="41" spans="1:2" x14ac:dyDescent="0.35">
      <c r="A41" s="139" t="s">
        <v>2438</v>
      </c>
      <c r="B41" t="s">
        <v>2549</v>
      </c>
    </row>
    <row r="42" spans="1:2" x14ac:dyDescent="0.35">
      <c r="A42" s="139" t="s">
        <v>2439</v>
      </c>
      <c r="B42" t="s">
        <v>2550</v>
      </c>
    </row>
    <row r="43" spans="1:2" x14ac:dyDescent="0.35">
      <c r="A43" s="139" t="s">
        <v>2432</v>
      </c>
      <c r="B43" t="s">
        <v>2543</v>
      </c>
    </row>
    <row r="44" spans="1:2" x14ac:dyDescent="0.35">
      <c r="A44" s="139" t="s">
        <v>2108</v>
      </c>
      <c r="B44" t="s">
        <v>2551</v>
      </c>
    </row>
    <row r="45" spans="1:2" x14ac:dyDescent="0.35">
      <c r="A45" s="139" t="s">
        <v>2440</v>
      </c>
      <c r="B45" t="s">
        <v>2553</v>
      </c>
    </row>
    <row r="46" spans="1:2" x14ac:dyDescent="0.35">
      <c r="A46" s="139" t="s">
        <v>2441</v>
      </c>
      <c r="B46" t="s">
        <v>2552</v>
      </c>
    </row>
    <row r="48" spans="1:2" x14ac:dyDescent="0.35">
      <c r="A48" s="269" t="s">
        <v>1690</v>
      </c>
      <c r="B48" s="269"/>
    </row>
    <row r="49" spans="1:2" x14ac:dyDescent="0.35">
      <c r="A49" s="137" t="s">
        <v>1687</v>
      </c>
      <c r="B49" s="137" t="s">
        <v>1688</v>
      </c>
    </row>
    <row r="50" spans="1:2" x14ac:dyDescent="0.35">
      <c r="A50" s="100" t="s">
        <v>136</v>
      </c>
      <c r="B50" t="s">
        <v>2519</v>
      </c>
    </row>
    <row r="51" spans="1:2" x14ac:dyDescent="0.35">
      <c r="A51" s="100" t="s">
        <v>138</v>
      </c>
      <c r="B51" t="s">
        <v>2520</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abSelected="1" zoomScale="70" zoomScaleNormal="70" workbookViewId="0">
      <pane ySplit="1" topLeftCell="A100" activePane="bottomLeft" state="frozen"/>
      <selection pane="bottomLeft" activeCell="H104" sqref="H104"/>
    </sheetView>
  </sheetViews>
  <sheetFormatPr defaultColWidth="9.1796875" defaultRowHeight="14.5" x14ac:dyDescent="0.35"/>
  <cols>
    <col min="1" max="1" width="37.453125" style="1" customWidth="1"/>
    <col min="2" max="2" width="27.453125" style="1" customWidth="1"/>
    <col min="3" max="3" width="11.90625"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2339</v>
      </c>
    </row>
    <row r="2" spans="1:10" x14ac:dyDescent="0.35">
      <c r="A2" s="2" t="s">
        <v>1213</v>
      </c>
      <c r="B2" s="1" t="s">
        <v>1214</v>
      </c>
      <c r="C2" s="44">
        <v>1</v>
      </c>
      <c r="D2" s="1" t="s">
        <v>63</v>
      </c>
      <c r="E2" s="1" t="s">
        <v>64</v>
      </c>
      <c r="F2" s="1" t="str">
        <f>UnitControlCenter!$B$3</f>
        <v>million metric tons / year</v>
      </c>
      <c r="G2" s="1" t="s">
        <v>170</v>
      </c>
      <c r="J2" s="1" t="s">
        <v>2569</v>
      </c>
    </row>
    <row r="3" spans="1:10" x14ac:dyDescent="0.35">
      <c r="A3" s="2" t="s">
        <v>1213</v>
      </c>
      <c r="B3" s="1" t="s">
        <v>1215</v>
      </c>
      <c r="C3" s="49">
        <v>1</v>
      </c>
      <c r="D3" s="2" t="s">
        <v>63</v>
      </c>
      <c r="E3" s="2" t="s">
        <v>64</v>
      </c>
      <c r="F3" s="1" t="str">
        <f>UnitControlCenter!$B$3</f>
        <v>million metric tons / year</v>
      </c>
      <c r="G3" s="1" t="s">
        <v>1197</v>
      </c>
      <c r="J3" s="1" t="s">
        <v>2570</v>
      </c>
    </row>
    <row r="4" spans="1:10" ht="29" x14ac:dyDescent="0.35">
      <c r="A4" s="2" t="s">
        <v>1213</v>
      </c>
      <c r="B4" s="1" t="s">
        <v>2260</v>
      </c>
      <c r="C4" s="44">
        <v>1</v>
      </c>
      <c r="D4" s="1" t="s">
        <v>63</v>
      </c>
      <c r="E4" s="1" t="s">
        <v>64</v>
      </c>
      <c r="F4" s="1" t="str">
        <f>UnitControlCenter!B4</f>
        <v>million metric tons</v>
      </c>
      <c r="G4" s="1" t="s">
        <v>2263</v>
      </c>
      <c r="J4" s="1" t="s">
        <v>2345</v>
      </c>
    </row>
    <row r="5" spans="1:10" ht="29" x14ac:dyDescent="0.35">
      <c r="A5" s="2" t="s">
        <v>1213</v>
      </c>
      <c r="B5" s="1" t="s">
        <v>2261</v>
      </c>
      <c r="C5" s="49">
        <v>1</v>
      </c>
      <c r="D5" s="2" t="s">
        <v>63</v>
      </c>
      <c r="E5" s="2" t="s">
        <v>64</v>
      </c>
      <c r="F5" s="1" t="str">
        <f>UnitControlCenter!B4</f>
        <v>million metric tons</v>
      </c>
      <c r="G5" s="1" t="s">
        <v>2264</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c r="J14" s="1" t="s">
        <v>2754</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2604</v>
      </c>
      <c r="C18" s="141">
        <v>1</v>
      </c>
      <c r="D18" s="135" t="s">
        <v>65</v>
      </c>
      <c r="E18" s="135" t="s">
        <v>66</v>
      </c>
      <c r="F18" s="135" t="s">
        <v>345</v>
      </c>
      <c r="G18" s="135" t="s">
        <v>2605</v>
      </c>
      <c r="H18" s="135" t="s">
        <v>2606</v>
      </c>
      <c r="I18" s="135" t="s">
        <v>2607</v>
      </c>
      <c r="J18" s="135"/>
    </row>
    <row r="19" spans="1:10" ht="101.5" x14ac:dyDescent="0.35">
      <c r="A19" s="2" t="s">
        <v>1219</v>
      </c>
      <c r="B19" s="2" t="s">
        <v>1124</v>
      </c>
      <c r="C19" s="44">
        <v>1</v>
      </c>
      <c r="D19" s="1" t="s">
        <v>65</v>
      </c>
      <c r="E19" s="1" t="s">
        <v>66</v>
      </c>
      <c r="F19" s="1" t="str">
        <f>UnitControlCenter!$B$3</f>
        <v>million metric tons / year</v>
      </c>
      <c r="G19" s="1" t="s">
        <v>2122</v>
      </c>
      <c r="H19" s="1" t="s">
        <v>1671</v>
      </c>
      <c r="I19" s="1" t="s">
        <v>1672</v>
      </c>
    </row>
    <row r="20" spans="1:10" ht="101.5" x14ac:dyDescent="0.35">
      <c r="A20" s="2" t="s">
        <v>1219</v>
      </c>
      <c r="B20" s="2" t="s">
        <v>1132</v>
      </c>
      <c r="C20" s="44">
        <v>1</v>
      </c>
      <c r="D20" s="1" t="s">
        <v>65</v>
      </c>
      <c r="E20" s="1" t="s">
        <v>66</v>
      </c>
      <c r="F20" s="1" t="str">
        <f>UnitControlCenter!$B$3</f>
        <v>million metric tons / year</v>
      </c>
      <c r="G20" s="1" t="s">
        <v>2134</v>
      </c>
      <c r="H20" s="1" t="s">
        <v>1671</v>
      </c>
      <c r="I20" s="1" t="s">
        <v>2123</v>
      </c>
    </row>
    <row r="21" spans="1:10" ht="101.5" x14ac:dyDescent="0.35">
      <c r="A21" s="2" t="s">
        <v>1219</v>
      </c>
      <c r="B21" s="2" t="s">
        <v>1133</v>
      </c>
      <c r="C21" s="44">
        <v>1</v>
      </c>
      <c r="D21" s="1" t="s">
        <v>65</v>
      </c>
      <c r="E21" s="1" t="s">
        <v>66</v>
      </c>
      <c r="F21" s="1" t="str">
        <f>UnitControlCenter!$B$3</f>
        <v>million metric tons / year</v>
      </c>
      <c r="G21" s="1" t="s">
        <v>2135</v>
      </c>
      <c r="H21" s="1" t="s">
        <v>1671</v>
      </c>
      <c r="I21" s="1" t="s">
        <v>2124</v>
      </c>
    </row>
    <row r="22" spans="1:10" ht="101.5" x14ac:dyDescent="0.35">
      <c r="A22" s="2" t="s">
        <v>1219</v>
      </c>
      <c r="B22" s="2" t="s">
        <v>1206</v>
      </c>
      <c r="C22" s="44">
        <v>1</v>
      </c>
      <c r="D22" s="1" t="s">
        <v>65</v>
      </c>
      <c r="E22" s="1" t="s">
        <v>66</v>
      </c>
      <c r="F22" s="1" t="str">
        <f>UnitControlCenter!$B$3</f>
        <v>million metric tons / year</v>
      </c>
      <c r="G22" s="1" t="s">
        <v>2136</v>
      </c>
      <c r="H22" s="1" t="s">
        <v>1671</v>
      </c>
      <c r="I22" s="1" t="s">
        <v>2125</v>
      </c>
    </row>
    <row r="23" spans="1:10" ht="101.5" x14ac:dyDescent="0.35">
      <c r="A23" s="2" t="s">
        <v>1219</v>
      </c>
      <c r="B23" s="2" t="s">
        <v>1205</v>
      </c>
      <c r="C23" s="44">
        <v>1</v>
      </c>
      <c r="D23" s="1" t="s">
        <v>65</v>
      </c>
      <c r="E23" s="1" t="s">
        <v>66</v>
      </c>
      <c r="F23" s="1" t="str">
        <f>UnitControlCenter!$B$6</f>
        <v>million metric tons / year</v>
      </c>
      <c r="G23" s="1" t="s">
        <v>2137</v>
      </c>
      <c r="H23" s="1" t="s">
        <v>1671</v>
      </c>
      <c r="I23" s="1" t="s">
        <v>2126</v>
      </c>
    </row>
    <row r="24" spans="1:10" ht="101.5" x14ac:dyDescent="0.35">
      <c r="A24" s="2" t="s">
        <v>1219</v>
      </c>
      <c r="B24" s="2" t="s">
        <v>1127</v>
      </c>
      <c r="C24" s="44">
        <v>1</v>
      </c>
      <c r="D24" s="1" t="s">
        <v>65</v>
      </c>
      <c r="E24" s="1" t="s">
        <v>66</v>
      </c>
      <c r="F24" s="1" t="str">
        <f>UnitControlCenter!$B$6</f>
        <v>million metric tons / year</v>
      </c>
      <c r="G24" s="1" t="s">
        <v>2138</v>
      </c>
      <c r="H24" s="1" t="s">
        <v>1671</v>
      </c>
      <c r="I24" s="1" t="s">
        <v>2127</v>
      </c>
    </row>
    <row r="25" spans="1:10" ht="87" x14ac:dyDescent="0.35">
      <c r="A25" s="2" t="s">
        <v>1219</v>
      </c>
      <c r="B25" s="2" t="s">
        <v>1130</v>
      </c>
      <c r="C25" s="44">
        <v>1</v>
      </c>
      <c r="D25" s="1" t="s">
        <v>65</v>
      </c>
      <c r="E25" s="1" t="s">
        <v>66</v>
      </c>
      <c r="F25" s="1" t="str">
        <f>UnitControlCenter!$B$6</f>
        <v>million metric tons / year</v>
      </c>
      <c r="G25" s="1" t="s">
        <v>2139</v>
      </c>
      <c r="H25" s="1" t="s">
        <v>1671</v>
      </c>
      <c r="I25" s="1" t="s">
        <v>2128</v>
      </c>
    </row>
    <row r="26" spans="1:10" ht="101.5" x14ac:dyDescent="0.35">
      <c r="A26" s="2" t="s">
        <v>1219</v>
      </c>
      <c r="B26" s="2" t="s">
        <v>1131</v>
      </c>
      <c r="C26" s="44">
        <v>1</v>
      </c>
      <c r="D26" s="1" t="s">
        <v>65</v>
      </c>
      <c r="E26" s="1" t="s">
        <v>66</v>
      </c>
      <c r="F26" s="1" t="str">
        <f>UnitControlCenter!$B$6</f>
        <v>million metric tons / year</v>
      </c>
      <c r="G26" s="1" t="s">
        <v>2140</v>
      </c>
      <c r="H26" s="1" t="s">
        <v>1671</v>
      </c>
      <c r="I26" s="1" t="s">
        <v>2129</v>
      </c>
    </row>
    <row r="27" spans="1:10" ht="101.5" x14ac:dyDescent="0.35">
      <c r="A27" s="2" t="s">
        <v>1219</v>
      </c>
      <c r="B27" s="2" t="s">
        <v>1126</v>
      </c>
      <c r="C27" s="44">
        <v>1</v>
      </c>
      <c r="D27" s="1" t="s">
        <v>65</v>
      </c>
      <c r="E27" s="1" t="s">
        <v>66</v>
      </c>
      <c r="F27" s="1" t="str">
        <f>UnitControlCenter!$B$3</f>
        <v>million metric tons / year</v>
      </c>
      <c r="G27" s="1" t="s">
        <v>2141</v>
      </c>
      <c r="H27" s="1" t="s">
        <v>1671</v>
      </c>
      <c r="I27" s="1" t="s">
        <v>2130</v>
      </c>
    </row>
    <row r="28" spans="1:10" ht="101.5" x14ac:dyDescent="0.35">
      <c r="A28" s="2" t="s">
        <v>1219</v>
      </c>
      <c r="B28" s="2" t="s">
        <v>1125</v>
      </c>
      <c r="C28" s="44">
        <v>1</v>
      </c>
      <c r="D28" s="1" t="s">
        <v>65</v>
      </c>
      <c r="E28" s="1" t="s">
        <v>66</v>
      </c>
      <c r="F28" s="1" t="str">
        <f>UnitControlCenter!$B$6</f>
        <v>million metric tons / year</v>
      </c>
      <c r="G28" s="1" t="s">
        <v>2142</v>
      </c>
      <c r="H28" s="1" t="s">
        <v>1671</v>
      </c>
      <c r="I28" s="1" t="s">
        <v>2131</v>
      </c>
    </row>
    <row r="29" spans="1:10" ht="101.5" x14ac:dyDescent="0.35">
      <c r="A29" s="2" t="s">
        <v>1219</v>
      </c>
      <c r="B29" s="2" t="s">
        <v>1129</v>
      </c>
      <c r="C29" s="44">
        <v>1</v>
      </c>
      <c r="D29" s="1" t="s">
        <v>65</v>
      </c>
      <c r="E29" s="1" t="s">
        <v>66</v>
      </c>
      <c r="F29" s="1" t="str">
        <f>UnitControlCenter!$B$3</f>
        <v>million metric tons / year</v>
      </c>
      <c r="G29" s="1" t="s">
        <v>2143</v>
      </c>
      <c r="H29" s="1" t="s">
        <v>1671</v>
      </c>
      <c r="I29" s="1" t="s">
        <v>2132</v>
      </c>
    </row>
    <row r="30" spans="1:10" ht="102" thickBot="1" x14ac:dyDescent="0.4">
      <c r="A30" s="134" t="s">
        <v>1219</v>
      </c>
      <c r="B30" s="134" t="s">
        <v>471</v>
      </c>
      <c r="C30" s="141">
        <v>1</v>
      </c>
      <c r="D30" s="1" t="s">
        <v>65</v>
      </c>
      <c r="E30" s="1" t="s">
        <v>66</v>
      </c>
      <c r="F30" s="135" t="str">
        <f>UnitControlCenter!$B$3</f>
        <v>million metric tons / year</v>
      </c>
      <c r="G30" s="1" t="s">
        <v>2144</v>
      </c>
      <c r="H30" s="1" t="s">
        <v>1671</v>
      </c>
      <c r="I30" s="1" t="s">
        <v>2133</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c r="J40" s="1" t="s">
        <v>2753</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2090</v>
      </c>
      <c r="C51" s="44">
        <v>0</v>
      </c>
      <c r="D51" s="1" t="s">
        <v>65</v>
      </c>
      <c r="E51" s="1" t="s">
        <v>66</v>
      </c>
      <c r="F51" s="1" t="str">
        <f>UnitControlCenter!$B$11</f>
        <v>jobs</v>
      </c>
      <c r="G51" s="1" t="s">
        <v>2008</v>
      </c>
      <c r="H51" s="1" t="s">
        <v>2009</v>
      </c>
      <c r="I51" s="1" t="s">
        <v>2010</v>
      </c>
    </row>
    <row r="52" spans="1:10" ht="29" x14ac:dyDescent="0.35">
      <c r="A52" s="2" t="s">
        <v>1724</v>
      </c>
      <c r="B52" s="133" t="s">
        <v>2091</v>
      </c>
      <c r="C52" s="44">
        <v>0</v>
      </c>
      <c r="D52" s="1" t="s">
        <v>65</v>
      </c>
      <c r="E52" s="1" t="s">
        <v>64</v>
      </c>
      <c r="F52" s="1" t="str">
        <f>UnitControlCenter!$B$13</f>
        <v>% change</v>
      </c>
      <c r="G52" s="1" t="s">
        <v>2027</v>
      </c>
      <c r="H52" s="1" t="s">
        <v>2009</v>
      </c>
      <c r="I52" s="1" t="s">
        <v>2010</v>
      </c>
    </row>
    <row r="53" spans="1:10" ht="43.5" x14ac:dyDescent="0.35">
      <c r="A53" s="2" t="s">
        <v>1724</v>
      </c>
      <c r="B53" s="133" t="s">
        <v>1992</v>
      </c>
      <c r="C53" s="44">
        <v>0</v>
      </c>
      <c r="D53" s="1" t="s">
        <v>65</v>
      </c>
      <c r="E53" s="1" t="s">
        <v>66</v>
      </c>
      <c r="F53" s="1" t="str">
        <f>UnitControlCenter!$B$11</f>
        <v>jobs</v>
      </c>
      <c r="G53" s="1" t="s">
        <v>2031</v>
      </c>
      <c r="H53" s="1" t="s">
        <v>2011</v>
      </c>
      <c r="I53" s="20" t="s">
        <v>2012</v>
      </c>
      <c r="J53" s="20"/>
    </row>
    <row r="54" spans="1:10" ht="43.5" x14ac:dyDescent="0.35">
      <c r="A54" s="2" t="s">
        <v>1724</v>
      </c>
      <c r="B54" s="133" t="s">
        <v>2024</v>
      </c>
      <c r="C54" s="44">
        <v>0</v>
      </c>
      <c r="D54" s="1" t="s">
        <v>65</v>
      </c>
      <c r="E54" s="1" t="s">
        <v>64</v>
      </c>
      <c r="F54" s="1" t="str">
        <f>UnitControlCenter!$B$13</f>
        <v>% change</v>
      </c>
      <c r="G54" s="1" t="s">
        <v>2030</v>
      </c>
      <c r="H54" s="1" t="s">
        <v>2011</v>
      </c>
      <c r="I54" s="20" t="s">
        <v>2012</v>
      </c>
      <c r="J54" s="20"/>
    </row>
    <row r="55" spans="1:10" ht="29" x14ac:dyDescent="0.35">
      <c r="A55" s="2" t="s">
        <v>1724</v>
      </c>
      <c r="B55" s="133" t="s">
        <v>1997</v>
      </c>
      <c r="C55" s="44">
        <v>0</v>
      </c>
      <c r="D55" s="1" t="s">
        <v>65</v>
      </c>
      <c r="E55" s="1" t="s">
        <v>66</v>
      </c>
      <c r="F55" s="1" t="str">
        <f>UnitControlCenter!$B$11</f>
        <v>jobs</v>
      </c>
      <c r="G55" s="1" t="s">
        <v>2013</v>
      </c>
      <c r="H55" s="1" t="s">
        <v>2014</v>
      </c>
      <c r="I55" s="1" t="s">
        <v>2015</v>
      </c>
    </row>
    <row r="56" spans="1:10" ht="29" x14ac:dyDescent="0.35">
      <c r="A56" s="2" t="s">
        <v>1724</v>
      </c>
      <c r="B56" s="133" t="s">
        <v>2025</v>
      </c>
      <c r="C56" s="44">
        <v>0</v>
      </c>
      <c r="D56" s="1" t="s">
        <v>65</v>
      </c>
      <c r="E56" s="1" t="s">
        <v>64</v>
      </c>
      <c r="F56" s="1" t="str">
        <f>UnitControlCenter!$B$13</f>
        <v>% change</v>
      </c>
      <c r="G56" s="1" t="s">
        <v>2028</v>
      </c>
      <c r="H56" s="1" t="s">
        <v>2014</v>
      </c>
      <c r="I56" s="1" t="s">
        <v>2015</v>
      </c>
    </row>
    <row r="57" spans="1:10" ht="72.5" x14ac:dyDescent="0.35">
      <c r="A57" s="2" t="s">
        <v>1724</v>
      </c>
      <c r="B57" s="133" t="s">
        <v>2000</v>
      </c>
      <c r="C57" s="44">
        <v>0</v>
      </c>
      <c r="D57" s="1" t="s">
        <v>65</v>
      </c>
      <c r="E57" s="1" t="s">
        <v>66</v>
      </c>
      <c r="F57" s="1" t="str">
        <f>UnitControlCenter!$B$11</f>
        <v>jobs</v>
      </c>
      <c r="G57" s="1" t="s">
        <v>2016</v>
      </c>
      <c r="H57" s="1" t="s">
        <v>2017</v>
      </c>
      <c r="I57" s="1" t="s">
        <v>2018</v>
      </c>
    </row>
    <row r="58" spans="1:10" ht="72.5" x14ac:dyDescent="0.35">
      <c r="A58" s="2" t="s">
        <v>1724</v>
      </c>
      <c r="B58" s="133" t="s">
        <v>2026</v>
      </c>
      <c r="C58" s="44">
        <v>0</v>
      </c>
      <c r="D58" s="1" t="s">
        <v>65</v>
      </c>
      <c r="E58" s="1" t="s">
        <v>64</v>
      </c>
      <c r="F58" s="1" t="str">
        <f>UnitControlCenter!$B$13</f>
        <v>% change</v>
      </c>
      <c r="G58" s="1" t="s">
        <v>2029</v>
      </c>
      <c r="H58" s="1" t="s">
        <v>2017</v>
      </c>
      <c r="I58" s="1" t="s">
        <v>2018</v>
      </c>
    </row>
    <row r="59" spans="1:10" ht="29" x14ac:dyDescent="0.35">
      <c r="A59" s="2" t="s">
        <v>1724</v>
      </c>
      <c r="B59" s="133" t="s">
        <v>2075</v>
      </c>
      <c r="C59" s="44">
        <v>0</v>
      </c>
      <c r="D59" s="1" t="s">
        <v>65</v>
      </c>
      <c r="E59" s="1" t="s">
        <v>66</v>
      </c>
      <c r="F59" s="1" t="str">
        <f>UnitControlCenter!$B$11</f>
        <v>jobs</v>
      </c>
      <c r="G59" s="1" t="s">
        <v>2076</v>
      </c>
      <c r="H59" s="1" t="s">
        <v>2077</v>
      </c>
      <c r="I59" s="1" t="s">
        <v>2078</v>
      </c>
    </row>
    <row r="60" spans="1:10" ht="29" x14ac:dyDescent="0.35">
      <c r="A60" s="2" t="s">
        <v>1724</v>
      </c>
      <c r="B60" s="133" t="s">
        <v>2079</v>
      </c>
      <c r="C60" s="44">
        <v>0</v>
      </c>
      <c r="D60" s="1" t="s">
        <v>65</v>
      </c>
      <c r="E60" s="1" t="s">
        <v>64</v>
      </c>
      <c r="F60" s="1" t="str">
        <f>UnitControlCenter!$B$13</f>
        <v>% change</v>
      </c>
      <c r="G60" s="1" t="s">
        <v>2080</v>
      </c>
      <c r="H60" s="1" t="s">
        <v>2077</v>
      </c>
      <c r="I60" s="1" t="s">
        <v>2078</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2037</v>
      </c>
      <c r="C80" s="44">
        <v>1</v>
      </c>
      <c r="D80" s="1" t="s">
        <v>63</v>
      </c>
      <c r="E80" s="1" t="s">
        <v>64</v>
      </c>
      <c r="F80" s="1" t="str">
        <f>UnitControlCenter!$B$13</f>
        <v>% change</v>
      </c>
      <c r="G80" s="1" t="s">
        <v>2038</v>
      </c>
    </row>
    <row r="81" spans="1:10" ht="29" x14ac:dyDescent="0.35">
      <c r="A81" s="2" t="s">
        <v>1223</v>
      </c>
      <c r="B81" s="2" t="s">
        <v>2088</v>
      </c>
      <c r="C81" s="44">
        <v>1</v>
      </c>
      <c r="D81" s="1" t="s">
        <v>65</v>
      </c>
      <c r="E81" s="1" t="s">
        <v>66</v>
      </c>
      <c r="F81" s="1" t="str">
        <f>UnitControlCenter!$B$12</f>
        <v>incidents / year</v>
      </c>
      <c r="G81" s="1" t="s">
        <v>2021</v>
      </c>
      <c r="H81" s="1" t="s">
        <v>2009</v>
      </c>
      <c r="I81" s="1" t="s">
        <v>2010</v>
      </c>
    </row>
    <row r="82" spans="1:10" ht="29" x14ac:dyDescent="0.35">
      <c r="A82" s="2" t="s">
        <v>1223</v>
      </c>
      <c r="B82" s="2" t="s">
        <v>2089</v>
      </c>
      <c r="C82" s="44">
        <v>1</v>
      </c>
      <c r="D82" s="1" t="s">
        <v>65</v>
      </c>
      <c r="E82" s="1" t="s">
        <v>64</v>
      </c>
      <c r="F82" s="1" t="str">
        <f>UnitControlCenter!$B$13</f>
        <v>% change</v>
      </c>
      <c r="G82" s="1" t="s">
        <v>2032</v>
      </c>
      <c r="H82" s="1" t="s">
        <v>2009</v>
      </c>
      <c r="I82" s="1" t="s">
        <v>2010</v>
      </c>
    </row>
    <row r="83" spans="1:10" ht="43.5" x14ac:dyDescent="0.35">
      <c r="A83" s="2" t="s">
        <v>1223</v>
      </c>
      <c r="B83" s="2" t="s">
        <v>2019</v>
      </c>
      <c r="C83" s="44">
        <v>1</v>
      </c>
      <c r="D83" s="1" t="s">
        <v>65</v>
      </c>
      <c r="E83" s="1" t="s">
        <v>66</v>
      </c>
      <c r="F83" s="1" t="str">
        <f>UnitControlCenter!$B$12</f>
        <v>incidents / year</v>
      </c>
      <c r="G83" s="1" t="s">
        <v>2022</v>
      </c>
      <c r="H83" s="1" t="s">
        <v>2011</v>
      </c>
      <c r="I83" s="20" t="s">
        <v>2012</v>
      </c>
      <c r="J83" s="20"/>
    </row>
    <row r="84" spans="1:10" ht="43.5" x14ac:dyDescent="0.35">
      <c r="A84" s="2" t="s">
        <v>1223</v>
      </c>
      <c r="B84" s="2" t="s">
        <v>2035</v>
      </c>
      <c r="C84" s="44">
        <v>1</v>
      </c>
      <c r="D84" s="1" t="s">
        <v>65</v>
      </c>
      <c r="E84" s="1" t="s">
        <v>64</v>
      </c>
      <c r="F84" s="1" t="str">
        <f>UnitControlCenter!$B$13</f>
        <v>% change</v>
      </c>
      <c r="G84" s="1" t="s">
        <v>2033</v>
      </c>
      <c r="H84" s="1" t="s">
        <v>2011</v>
      </c>
      <c r="I84" s="20" t="s">
        <v>2012</v>
      </c>
      <c r="J84" s="20"/>
    </row>
    <row r="85" spans="1:10" ht="29" x14ac:dyDescent="0.35">
      <c r="A85" s="2" t="s">
        <v>1223</v>
      </c>
      <c r="B85" s="2" t="s">
        <v>2020</v>
      </c>
      <c r="C85" s="44">
        <v>1</v>
      </c>
      <c r="D85" s="1" t="s">
        <v>65</v>
      </c>
      <c r="E85" s="1" t="s">
        <v>66</v>
      </c>
      <c r="F85" s="1" t="str">
        <f>UnitControlCenter!$B$12</f>
        <v>incidents / year</v>
      </c>
      <c r="G85" s="1" t="s">
        <v>2023</v>
      </c>
      <c r="H85" s="1" t="s">
        <v>2014</v>
      </c>
      <c r="I85" s="1" t="s">
        <v>2015</v>
      </c>
    </row>
    <row r="86" spans="1:10" ht="29" x14ac:dyDescent="0.35">
      <c r="A86" s="2" t="s">
        <v>1223</v>
      </c>
      <c r="B86" s="2" t="s">
        <v>2036</v>
      </c>
      <c r="C86" s="44">
        <v>1</v>
      </c>
      <c r="D86" s="1" t="s">
        <v>65</v>
      </c>
      <c r="E86" s="1" t="s">
        <v>64</v>
      </c>
      <c r="F86" s="1" t="str">
        <f>UnitControlCenter!$B$13</f>
        <v>% change</v>
      </c>
      <c r="G86" s="1" t="s">
        <v>2034</v>
      </c>
      <c r="H86" s="1" t="s">
        <v>2014</v>
      </c>
      <c r="I86" s="1" t="s">
        <v>2015</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2728</v>
      </c>
      <c r="H96" s="1" t="s">
        <v>2763</v>
      </c>
      <c r="I96" s="1" t="s">
        <v>2729</v>
      </c>
    </row>
    <row r="97" spans="1:10" ht="275.5" x14ac:dyDescent="0.35">
      <c r="A97" s="2" t="s">
        <v>1342</v>
      </c>
      <c r="B97" s="2" t="s">
        <v>1226</v>
      </c>
      <c r="C97" s="44">
        <v>1</v>
      </c>
      <c r="D97" s="1" t="s">
        <v>65</v>
      </c>
      <c r="E97" s="1" t="s">
        <v>64</v>
      </c>
      <c r="F97" s="1" t="str">
        <f>UnitControlCenter!$B$16</f>
        <v>terawatt-hours (TWh) / year</v>
      </c>
      <c r="G97" s="1" t="s">
        <v>2764</v>
      </c>
      <c r="H97" s="1" t="s">
        <v>2765</v>
      </c>
      <c r="I97" s="1" t="s">
        <v>2729</v>
      </c>
    </row>
    <row r="98" spans="1:10" ht="232" x14ac:dyDescent="0.35">
      <c r="A98" s="2" t="s">
        <v>1342</v>
      </c>
      <c r="B98" s="2" t="s">
        <v>1227</v>
      </c>
      <c r="C98" s="44">
        <v>1</v>
      </c>
      <c r="D98" s="1" t="s">
        <v>65</v>
      </c>
      <c r="E98" s="1" t="s">
        <v>66</v>
      </c>
      <c r="F98" s="1" t="str">
        <f>UnitControlCenter!$B$21</f>
        <v>gigawatts (GW) / year</v>
      </c>
      <c r="G98" s="1" t="s">
        <v>2768</v>
      </c>
      <c r="H98" s="1" t="s">
        <v>2767</v>
      </c>
      <c r="I98" s="1" t="s">
        <v>2766</v>
      </c>
    </row>
    <row r="99" spans="1:10" ht="275.5" x14ac:dyDescent="0.35">
      <c r="A99" s="2" t="s">
        <v>1342</v>
      </c>
      <c r="B99" s="2" t="s">
        <v>1228</v>
      </c>
      <c r="C99" s="44">
        <v>1</v>
      </c>
      <c r="D99" s="1" t="s">
        <v>65</v>
      </c>
      <c r="E99" s="1" t="s">
        <v>64</v>
      </c>
      <c r="F99" s="1" t="str">
        <f>UnitControlCenter!$B$21</f>
        <v>gigawatts (GW) / year</v>
      </c>
      <c r="G99" s="1" t="s">
        <v>2769</v>
      </c>
      <c r="H99" s="1" t="s">
        <v>2730</v>
      </c>
      <c r="I99" s="1" t="s">
        <v>2766</v>
      </c>
    </row>
    <row r="100" spans="1:10" ht="72.5" x14ac:dyDescent="0.35">
      <c r="A100" s="2" t="s">
        <v>1342</v>
      </c>
      <c r="B100" s="2" t="s">
        <v>1343</v>
      </c>
      <c r="C100" s="44">
        <v>1</v>
      </c>
      <c r="D100" s="1" t="s">
        <v>65</v>
      </c>
      <c r="E100" s="1" t="s">
        <v>66</v>
      </c>
      <c r="F100" s="1" t="str">
        <f>UnitControlCenter!$B$16</f>
        <v>terawatt-hours (TWh) / year</v>
      </c>
      <c r="G100" s="1" t="s">
        <v>2731</v>
      </c>
      <c r="H100" s="1" t="s">
        <v>2732</v>
      </c>
      <c r="I100" s="1" t="s">
        <v>2733</v>
      </c>
    </row>
    <row r="101" spans="1:10" ht="29" x14ac:dyDescent="0.35">
      <c r="A101" s="2" t="s">
        <v>1342</v>
      </c>
      <c r="B101" s="2" t="s">
        <v>2147</v>
      </c>
      <c r="C101" s="44">
        <v>1</v>
      </c>
      <c r="D101" s="1" t="s">
        <v>63</v>
      </c>
      <c r="E101" s="1" t="s">
        <v>64</v>
      </c>
      <c r="F101" s="1" t="str">
        <f>UnitControlCenter!B18</f>
        <v>%</v>
      </c>
      <c r="G101" s="1" t="s">
        <v>2150</v>
      </c>
    </row>
    <row r="102" spans="1:10" ht="29" x14ac:dyDescent="0.35">
      <c r="A102" s="2" t="s">
        <v>1342</v>
      </c>
      <c r="B102" s="2" t="s">
        <v>2152</v>
      </c>
      <c r="C102" s="44">
        <v>1</v>
      </c>
      <c r="D102" s="1" t="s">
        <v>63</v>
      </c>
      <c r="E102" s="1" t="s">
        <v>64</v>
      </c>
      <c r="F102" s="1" t="str">
        <f>UnitControlCenter!B19</f>
        <v>metric tons CO2e / megawatt-hour (MWh)</v>
      </c>
      <c r="G102" s="1" t="s">
        <v>2151</v>
      </c>
    </row>
    <row r="103" spans="1:10" ht="29.5" thickBot="1" x14ac:dyDescent="0.4">
      <c r="A103" s="134" t="s">
        <v>1342</v>
      </c>
      <c r="B103" s="134" t="s">
        <v>2159</v>
      </c>
      <c r="C103" s="141">
        <v>1</v>
      </c>
      <c r="D103" s="135" t="s">
        <v>63</v>
      </c>
      <c r="E103" s="135" t="s">
        <v>64</v>
      </c>
      <c r="F103" s="135" t="str">
        <f>UnitControlCenter!B20</f>
        <v>kilowatt-hour / 2023 Euro</v>
      </c>
      <c r="G103" s="135" t="s">
        <v>2160</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2602</v>
      </c>
      <c r="H104" s="1" t="s">
        <v>2600</v>
      </c>
      <c r="I104" s="44" t="s">
        <v>2601</v>
      </c>
    </row>
    <row r="105" spans="1:10" ht="29" x14ac:dyDescent="0.35">
      <c r="A105" s="2" t="s">
        <v>1983</v>
      </c>
      <c r="B105" s="2" t="s">
        <v>2770</v>
      </c>
      <c r="C105" s="44">
        <v>1</v>
      </c>
      <c r="D105" s="1" t="s">
        <v>63</v>
      </c>
      <c r="E105" s="1" t="s">
        <v>64</v>
      </c>
      <c r="F105" s="1" t="str">
        <f>UnitControlCenter!B22</f>
        <v>2023 Euro / megawatt-hour (MWh)</v>
      </c>
      <c r="G105" s="1" t="s">
        <v>2771</v>
      </c>
    </row>
    <row r="106" spans="1:10" ht="29" x14ac:dyDescent="0.35">
      <c r="A106" s="2" t="s">
        <v>1983</v>
      </c>
      <c r="B106" s="2" t="s">
        <v>1230</v>
      </c>
      <c r="C106" s="44">
        <v>0</v>
      </c>
      <c r="D106" s="1" t="s">
        <v>65</v>
      </c>
      <c r="E106" s="1" t="s">
        <v>66</v>
      </c>
      <c r="F106" s="1" t="str">
        <f>UnitControlCenter!$B$16</f>
        <v>terawatt-hours (TWh) / year</v>
      </c>
      <c r="G106" s="1" t="s">
        <v>1639</v>
      </c>
      <c r="H106" s="1" t="s">
        <v>1640</v>
      </c>
      <c r="I106" s="1" t="s">
        <v>1641</v>
      </c>
    </row>
    <row r="107" spans="1:10" ht="101.5" x14ac:dyDescent="0.35">
      <c r="A107" s="2" t="s">
        <v>1983</v>
      </c>
      <c r="B107" s="2" t="s">
        <v>1984</v>
      </c>
      <c r="C107" s="44">
        <v>1</v>
      </c>
      <c r="D107" s="1" t="s">
        <v>65</v>
      </c>
      <c r="E107" s="1" t="s">
        <v>66</v>
      </c>
      <c r="F107" s="1" t="str">
        <f>UnitControlCenter!$B$3</f>
        <v>million metric tons / year</v>
      </c>
      <c r="G107" s="1" t="s">
        <v>2358</v>
      </c>
      <c r="H107" s="1" t="s">
        <v>2421</v>
      </c>
      <c r="I107" s="44" t="s">
        <v>2423</v>
      </c>
    </row>
    <row r="108" spans="1:10" ht="188.5" x14ac:dyDescent="0.35">
      <c r="A108" s="2" t="s">
        <v>1983</v>
      </c>
      <c r="B108" s="2" t="s">
        <v>1337</v>
      </c>
      <c r="C108" s="44">
        <v>1</v>
      </c>
      <c r="D108" s="1" t="s">
        <v>65</v>
      </c>
      <c r="E108" s="1" t="s">
        <v>66</v>
      </c>
      <c r="F108" s="1" t="str">
        <f>UnitControlCenter!$B$23</f>
        <v>cubic km / yr</v>
      </c>
      <c r="G108" s="1" t="s">
        <v>2357</v>
      </c>
      <c r="H108" s="1" t="s">
        <v>2420</v>
      </c>
      <c r="I108" s="44" t="s">
        <v>2422</v>
      </c>
    </row>
    <row r="109" spans="1:10" s="135" customFormat="1" ht="189" thickBot="1" x14ac:dyDescent="0.4">
      <c r="A109" s="134" t="s">
        <v>1983</v>
      </c>
      <c r="B109" s="134" t="s">
        <v>1338</v>
      </c>
      <c r="C109" s="141">
        <v>1</v>
      </c>
      <c r="D109" s="135" t="s">
        <v>65</v>
      </c>
      <c r="E109" s="135" t="s">
        <v>66</v>
      </c>
      <c r="F109" s="135" t="str">
        <f>UnitControlCenter!$B$23</f>
        <v>cubic km / yr</v>
      </c>
      <c r="G109" s="135" t="s">
        <v>2359</v>
      </c>
      <c r="H109" s="1" t="s">
        <v>2420</v>
      </c>
      <c r="I109" s="44" t="s">
        <v>2422</v>
      </c>
    </row>
    <row r="110" spans="1:10" ht="409.5" x14ac:dyDescent="0.35">
      <c r="A110" s="2" t="s">
        <v>2327</v>
      </c>
      <c r="B110" s="2" t="s">
        <v>2328</v>
      </c>
      <c r="C110" s="44">
        <v>1</v>
      </c>
      <c r="D110" s="1" t="s">
        <v>65</v>
      </c>
      <c r="E110" s="1" t="s">
        <v>2334</v>
      </c>
      <c r="F110" s="1" t="str">
        <f>UnitControlCenter!$B$17</f>
        <v>terawatt-hours (TWh)</v>
      </c>
      <c r="G110" s="1" t="s">
        <v>2383</v>
      </c>
      <c r="H110" s="1" t="s">
        <v>2761</v>
      </c>
      <c r="I110" s="1" t="s">
        <v>2380</v>
      </c>
    </row>
    <row r="111" spans="1:10" ht="406" x14ac:dyDescent="0.35">
      <c r="A111" s="2" t="s">
        <v>2327</v>
      </c>
      <c r="B111" s="2" t="s">
        <v>2329</v>
      </c>
      <c r="C111" s="44">
        <v>1</v>
      </c>
      <c r="D111" s="1" t="s">
        <v>65</v>
      </c>
      <c r="E111" s="1" t="s">
        <v>2334</v>
      </c>
      <c r="F111" s="1" t="str">
        <f>UnitControlCenter!$B$17</f>
        <v>terawatt-hours (TWh)</v>
      </c>
      <c r="G111" s="1" t="s">
        <v>2384</v>
      </c>
      <c r="H111" s="220"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220" t="str">
        <f>I$110</f>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2327</v>
      </c>
      <c r="B112" s="2" t="s">
        <v>2330</v>
      </c>
      <c r="C112" s="44">
        <v>1</v>
      </c>
      <c r="D112" s="1" t="s">
        <v>65</v>
      </c>
      <c r="E112" s="1" t="s">
        <v>2334</v>
      </c>
      <c r="F112" s="1" t="str">
        <f>UnitControlCenter!$B$17</f>
        <v>terawatt-hours (TWh)</v>
      </c>
      <c r="G112" s="1" t="s">
        <v>2385</v>
      </c>
      <c r="H112" s="220"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2327</v>
      </c>
      <c r="B113" s="2" t="s">
        <v>2331</v>
      </c>
      <c r="C113" s="44">
        <v>1</v>
      </c>
      <c r="D113" s="1" t="s">
        <v>65</v>
      </c>
      <c r="E113" s="1" t="s">
        <v>2334</v>
      </c>
      <c r="F113" s="1" t="str">
        <f>UnitControlCenter!$B$17</f>
        <v>terawatt-hours (TWh)</v>
      </c>
      <c r="G113" s="1" t="s">
        <v>2386</v>
      </c>
      <c r="H113"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2327</v>
      </c>
      <c r="B114" s="2" t="s">
        <v>2332</v>
      </c>
      <c r="C114" s="44">
        <v>1</v>
      </c>
      <c r="D114" s="1" t="s">
        <v>65</v>
      </c>
      <c r="E114" s="1" t="s">
        <v>2334</v>
      </c>
      <c r="F114" s="1" t="str">
        <f>UnitControlCenter!$B$17</f>
        <v>terawatt-hours (TWh)</v>
      </c>
      <c r="G114" s="1" t="s">
        <v>2381</v>
      </c>
      <c r="H114"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2327</v>
      </c>
      <c r="B115" s="2" t="s">
        <v>2333</v>
      </c>
      <c r="C115" s="44">
        <v>1</v>
      </c>
      <c r="D115" s="1" t="s">
        <v>65</v>
      </c>
      <c r="E115" s="1" t="s">
        <v>2334</v>
      </c>
      <c r="F115" s="1" t="str">
        <f>UnitControlCenter!$B$17</f>
        <v>terawatt-hours (TWh)</v>
      </c>
      <c r="G115" s="1" t="s">
        <v>2382</v>
      </c>
      <c r="H115"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220"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35">
      <c r="A116" s="2" t="s">
        <v>2327</v>
      </c>
      <c r="B116" s="2" t="s">
        <v>2558</v>
      </c>
      <c r="C116" s="44">
        <v>1</v>
      </c>
      <c r="D116" s="1" t="s">
        <v>65</v>
      </c>
      <c r="E116" s="1" t="s">
        <v>2559</v>
      </c>
      <c r="F116" s="1" t="str">
        <f>UnitControlCenter!$B$17</f>
        <v>terawatt-hours (TWh)</v>
      </c>
      <c r="G116" s="212"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212"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212" t="str">
        <f t="shared" si="1"/>
        <v>abd8a4, af64ff, b49f00, ff9999, e5ffcc, 620e7a, 65fffb, 00b050, ff6400, ffff00, f1bb18, c2dffd, 087bf1, 004185, ccff33, 04ffaf, bfb088, ff00ff, 000000, ad6600, 740000, f593e0, 9b1cb0, c01b00, ff0000, 6e8000, 004d10, 009999, 969696, b49f00, af64ff</v>
      </c>
      <c r="J116" s="212"/>
    </row>
    <row r="117" spans="1:10" ht="406" x14ac:dyDescent="0.35">
      <c r="A117" s="2" t="s">
        <v>2327</v>
      </c>
      <c r="B117" s="2" t="s">
        <v>2560</v>
      </c>
      <c r="C117" s="44">
        <v>1</v>
      </c>
      <c r="D117" s="1" t="s">
        <v>65</v>
      </c>
      <c r="E117" s="1" t="s">
        <v>2559</v>
      </c>
      <c r="F117" s="1" t="str">
        <f>UnitControlCenter!$B$17</f>
        <v>terawatt-hours (TWh)</v>
      </c>
      <c r="G117" s="212"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212"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212" t="str">
        <f t="shared" si="2"/>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2327</v>
      </c>
      <c r="B118" s="2" t="s">
        <v>2561</v>
      </c>
      <c r="C118" s="44">
        <v>1</v>
      </c>
      <c r="D118" s="1" t="s">
        <v>65</v>
      </c>
      <c r="E118" s="1" t="s">
        <v>2559</v>
      </c>
      <c r="F118" s="1" t="str">
        <f>UnitControlCenter!$B$17</f>
        <v>terawatt-hours (TWh)</v>
      </c>
      <c r="G118" s="212"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212"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212" t="str">
        <f t="shared" si="3"/>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2327</v>
      </c>
      <c r="B119" s="2" t="s">
        <v>2562</v>
      </c>
      <c r="C119" s="44">
        <v>1</v>
      </c>
      <c r="D119" s="1" t="s">
        <v>65</v>
      </c>
      <c r="E119" s="1" t="s">
        <v>2559</v>
      </c>
      <c r="F119" s="1" t="str">
        <f>UnitControlCenter!$B$17</f>
        <v>terawatt-hours (TWh)</v>
      </c>
      <c r="G119" s="212"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212"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212" t="str">
        <f t="shared" si="4"/>
        <v>abd8a4, af64ff, b49f00, ff9999, e5ffcc, 620e7a, 65fffb, 00b050, ff6400, ffff00, f1bb18, c2dffd, 087bf1, 004185, ccff33, 04ffaf, bfb088, ff00ff, 000000, ad6600, 740000, f593e0, 9b1cb0, c01b00, ff0000, 6e8000, 004d10, 009999, 969696, b49f00, af64ff</v>
      </c>
      <c r="J119" s="212"/>
    </row>
    <row r="120" spans="1:10" ht="409.5" x14ac:dyDescent="0.35">
      <c r="A120" s="2" t="s">
        <v>2327</v>
      </c>
      <c r="B120" s="2" t="s">
        <v>2565</v>
      </c>
      <c r="C120" s="44">
        <v>1</v>
      </c>
      <c r="D120" s="1" t="s">
        <v>65</v>
      </c>
      <c r="E120" s="1" t="s">
        <v>2559</v>
      </c>
      <c r="F120" s="1" t="str">
        <f>UnitControlCenter!$B$17</f>
        <v>terawatt-hours (TWh)</v>
      </c>
      <c r="G120" s="212"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212"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212" t="str">
        <f t="shared" si="5"/>
        <v>abd8a4, af64ff, b49f00, ff9999, e5ffcc, 620e7a, 65fffb, 00b050, ff6400, ffff00, f1bb18, c2dffd, 087bf1, 004185, ccff33, 04ffaf, bfb088, ff00ff, 000000, ad6600, 740000, f593e0, 9b1cb0, c01b00, ff0000, 6e8000, 004d10, 009999, 969696, b49f00, af64ff</v>
      </c>
      <c r="J120" s="212"/>
    </row>
    <row r="121" spans="1:10" s="135" customFormat="1" ht="409.6" thickBot="1" x14ac:dyDescent="0.4">
      <c r="A121" s="134" t="s">
        <v>2327</v>
      </c>
      <c r="B121" s="134" t="s">
        <v>2563</v>
      </c>
      <c r="C121" s="141">
        <v>1</v>
      </c>
      <c r="D121" s="135" t="s">
        <v>65</v>
      </c>
      <c r="E121" s="135" t="s">
        <v>2559</v>
      </c>
      <c r="F121" s="135" t="str">
        <f>UnitControlCenter!$B$17</f>
        <v>terawatt-hours (TWh)</v>
      </c>
      <c r="G121" s="213"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213"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213" t="str">
        <f t="shared" si="6"/>
        <v>abd8a4, af64ff, b49f00, ff9999, e5ffcc, 620e7a, 65fffb, 00b050, ff6400, ffff00, f1bb18, c2dffd, 087bf1, 004185, ccff33, 04ffaf, bfb088, ff00ff, 000000, ad6600, 740000, f593e0, 9b1cb0, c01b00, ff0000, 6e8000, 004d10, 009999, 969696, b49f00, af64ff</v>
      </c>
      <c r="J121" s="213"/>
    </row>
    <row r="122" spans="1:10" ht="72.5" x14ac:dyDescent="0.35">
      <c r="A122" s="2" t="s">
        <v>1618</v>
      </c>
      <c r="B122" s="2" t="s">
        <v>2589</v>
      </c>
      <c r="C122" s="44">
        <v>1</v>
      </c>
      <c r="D122" s="1" t="s">
        <v>65</v>
      </c>
      <c r="E122" s="1" t="s">
        <v>66</v>
      </c>
      <c r="F122" s="1" t="str">
        <f>UnitControlCenter!$B$26</f>
        <v>million vehicles / year</v>
      </c>
      <c r="G122" s="1" t="s">
        <v>1483</v>
      </c>
      <c r="H122" s="1" t="s">
        <v>1484</v>
      </c>
      <c r="I122" s="1" t="s">
        <v>1485</v>
      </c>
    </row>
    <row r="123" spans="1:10" ht="72.5" x14ac:dyDescent="0.35">
      <c r="A123" s="2" t="s">
        <v>1618</v>
      </c>
      <c r="B123" s="2" t="s">
        <v>1619</v>
      </c>
      <c r="C123" s="44">
        <v>1</v>
      </c>
      <c r="D123" s="1" t="s">
        <v>65</v>
      </c>
      <c r="E123" s="1" t="s">
        <v>66</v>
      </c>
      <c r="F123" s="1" t="str">
        <f>UnitControlCenter!$B$27</f>
        <v>thousand vehicles / year</v>
      </c>
      <c r="G123" s="1" t="s">
        <v>1486</v>
      </c>
      <c r="H123" s="1" t="s">
        <v>1487</v>
      </c>
      <c r="I123" s="1" t="s">
        <v>1488</v>
      </c>
    </row>
    <row r="124" spans="1:10" ht="72.5" x14ac:dyDescent="0.35">
      <c r="A124" s="2" t="s">
        <v>1618</v>
      </c>
      <c r="B124" s="2" t="s">
        <v>2587</v>
      </c>
      <c r="C124" s="44">
        <v>1</v>
      </c>
      <c r="D124" s="1" t="s">
        <v>65</v>
      </c>
      <c r="E124" s="1" t="s">
        <v>66</v>
      </c>
      <c r="F124" s="1" t="str">
        <f>UnitControlCenter!$B$27</f>
        <v>thousand vehicles / year</v>
      </c>
      <c r="G124" s="1" t="s">
        <v>1489</v>
      </c>
      <c r="H124" s="1" t="s">
        <v>1484</v>
      </c>
      <c r="I124" s="1" t="s">
        <v>1485</v>
      </c>
    </row>
    <row r="125" spans="1:10" ht="72.5" x14ac:dyDescent="0.35">
      <c r="A125" s="2" t="s">
        <v>1618</v>
      </c>
      <c r="B125" s="2" t="s">
        <v>2588</v>
      </c>
      <c r="C125" s="44">
        <v>1</v>
      </c>
      <c r="D125" s="1" t="s">
        <v>65</v>
      </c>
      <c r="E125" s="1" t="s">
        <v>66</v>
      </c>
      <c r="F125" s="1" t="str">
        <f>UnitControlCenter!$B$27</f>
        <v>thousand vehicles / year</v>
      </c>
      <c r="G125" s="1" t="s">
        <v>1490</v>
      </c>
      <c r="H125" s="1" t="s">
        <v>1487</v>
      </c>
      <c r="I125" s="1" t="s">
        <v>1488</v>
      </c>
    </row>
    <row r="126" spans="1:10" ht="29" x14ac:dyDescent="0.35">
      <c r="A126" s="2" t="s">
        <v>1618</v>
      </c>
      <c r="B126" s="2" t="s">
        <v>2184</v>
      </c>
      <c r="C126" s="44">
        <v>1</v>
      </c>
      <c r="D126" s="1" t="s">
        <v>65</v>
      </c>
      <c r="E126" s="1" t="s">
        <v>66</v>
      </c>
      <c r="F126" s="1" t="str">
        <f>UnitControlCenter!$B$27</f>
        <v>thousand vehicles / year</v>
      </c>
      <c r="G126" s="1" t="s">
        <v>1375</v>
      </c>
      <c r="H126" s="1" t="s">
        <v>1376</v>
      </c>
      <c r="I126" s="1" t="s">
        <v>1474</v>
      </c>
    </row>
    <row r="127" spans="1:10" ht="29" x14ac:dyDescent="0.35">
      <c r="A127" s="2" t="s">
        <v>1618</v>
      </c>
      <c r="B127" s="2" t="s">
        <v>2185</v>
      </c>
      <c r="C127" s="44">
        <v>0</v>
      </c>
      <c r="D127" s="1" t="s">
        <v>65</v>
      </c>
      <c r="E127" s="1" t="s">
        <v>66</v>
      </c>
      <c r="F127" s="1" t="str">
        <f>UnitControlCenter!$B$27</f>
        <v>thousand vehicles / year</v>
      </c>
      <c r="G127" s="1" t="s">
        <v>2186</v>
      </c>
      <c r="H127" s="1" t="s">
        <v>1376</v>
      </c>
      <c r="I127" s="1" t="s">
        <v>1474</v>
      </c>
    </row>
    <row r="128" spans="1:10" ht="72.5" x14ac:dyDescent="0.35">
      <c r="A128" s="2" t="s">
        <v>1618</v>
      </c>
      <c r="B128" s="2" t="s">
        <v>2591</v>
      </c>
      <c r="C128" s="44">
        <v>1</v>
      </c>
      <c r="D128" s="1" t="s">
        <v>65</v>
      </c>
      <c r="E128" s="1" t="s">
        <v>66</v>
      </c>
      <c r="F128" s="1" t="str">
        <f>UnitControlCenter!$B$28</f>
        <v>million vehicles</v>
      </c>
      <c r="G128" s="1" t="s">
        <v>1491</v>
      </c>
      <c r="H128" s="1" t="s">
        <v>1484</v>
      </c>
      <c r="I128" s="1" t="s">
        <v>1485</v>
      </c>
    </row>
    <row r="129" spans="1:10" ht="72.5" x14ac:dyDescent="0.35">
      <c r="A129" s="2" t="s">
        <v>1618</v>
      </c>
      <c r="B129" s="2" t="s">
        <v>1620</v>
      </c>
      <c r="C129" s="44">
        <v>1</v>
      </c>
      <c r="D129" s="1" t="s">
        <v>65</v>
      </c>
      <c r="E129" s="1" t="s">
        <v>66</v>
      </c>
      <c r="F129" s="1" t="str">
        <f>UnitControlCenter!$B$29</f>
        <v>thousand vehicles</v>
      </c>
      <c r="G129" s="1" t="s">
        <v>1697</v>
      </c>
      <c r="H129" s="1" t="s">
        <v>1487</v>
      </c>
      <c r="I129" s="1" t="s">
        <v>1488</v>
      </c>
    </row>
    <row r="130" spans="1:10" ht="58" x14ac:dyDescent="0.35">
      <c r="A130" s="2" t="s">
        <v>1618</v>
      </c>
      <c r="B130" s="2" t="s">
        <v>2590</v>
      </c>
      <c r="C130" s="44">
        <v>1</v>
      </c>
      <c r="D130" s="1" t="s">
        <v>65</v>
      </c>
      <c r="E130" s="1" t="s">
        <v>66</v>
      </c>
      <c r="F130" s="1" t="str">
        <f>UnitControlCenter!$B$28</f>
        <v>million vehicles</v>
      </c>
      <c r="G130" s="1" t="s">
        <v>1492</v>
      </c>
      <c r="H130" s="1" t="s">
        <v>1484</v>
      </c>
      <c r="I130" s="1" t="s">
        <v>1485</v>
      </c>
    </row>
    <row r="131" spans="1:10" ht="58" x14ac:dyDescent="0.35">
      <c r="A131" s="2" t="s">
        <v>1618</v>
      </c>
      <c r="B131" s="2" t="s">
        <v>2592</v>
      </c>
      <c r="C131" s="44">
        <v>1</v>
      </c>
      <c r="D131" s="1" t="s">
        <v>65</v>
      </c>
      <c r="E131" s="1" t="s">
        <v>66</v>
      </c>
      <c r="F131" s="1" t="str">
        <f>UnitControlCenter!$B$28</f>
        <v>million vehicles</v>
      </c>
      <c r="G131" s="1" t="s">
        <v>1493</v>
      </c>
      <c r="H131" s="1" t="s">
        <v>1487</v>
      </c>
      <c r="I131" s="1" t="s">
        <v>1488</v>
      </c>
    </row>
    <row r="132" spans="1:10" ht="29" x14ac:dyDescent="0.35">
      <c r="A132" s="2" t="s">
        <v>1618</v>
      </c>
      <c r="B132" s="2" t="s">
        <v>2187</v>
      </c>
      <c r="C132" s="44">
        <v>1</v>
      </c>
      <c r="D132" s="1" t="s">
        <v>65</v>
      </c>
      <c r="E132" s="1" t="s">
        <v>66</v>
      </c>
      <c r="F132" s="1" t="str">
        <f>UnitControlCenter!$B$28</f>
        <v>million vehicles</v>
      </c>
      <c r="G132" s="1" t="s">
        <v>1475</v>
      </c>
      <c r="H132" s="1" t="s">
        <v>1376</v>
      </c>
      <c r="I132" s="1" t="s">
        <v>1474</v>
      </c>
    </row>
    <row r="133" spans="1:10" s="135" customFormat="1" ht="29.5" thickBot="1" x14ac:dyDescent="0.4">
      <c r="A133" s="134" t="s">
        <v>1618</v>
      </c>
      <c r="B133" s="134" t="s">
        <v>2188</v>
      </c>
      <c r="C133" s="141">
        <v>0</v>
      </c>
      <c r="D133" s="135" t="s">
        <v>65</v>
      </c>
      <c r="E133" s="135" t="s">
        <v>66</v>
      </c>
      <c r="F133" s="135" t="str">
        <f>UnitControlCenter!$B$28</f>
        <v>million vehicles</v>
      </c>
      <c r="G133" s="135" t="s">
        <v>2189</v>
      </c>
      <c r="H133" s="135" t="s">
        <v>1376</v>
      </c>
      <c r="I133" s="135" t="s">
        <v>1474</v>
      </c>
    </row>
    <row r="134" spans="1:10" ht="171.75" customHeight="1" x14ac:dyDescent="0.35">
      <c r="A134" s="2" t="s">
        <v>1721</v>
      </c>
      <c r="B134" s="2" t="s">
        <v>1232</v>
      </c>
      <c r="C134" s="44">
        <v>1</v>
      </c>
      <c r="D134" s="1" t="s">
        <v>65</v>
      </c>
      <c r="E134" s="1" t="s">
        <v>66</v>
      </c>
      <c r="F134" s="1" t="str">
        <f>UnitControlCenter!$B$3</f>
        <v>million metric tons / year</v>
      </c>
      <c r="G134" s="1" t="s">
        <v>2092</v>
      </c>
      <c r="H134" s="1" t="s">
        <v>2593</v>
      </c>
      <c r="I134" s="1" t="s">
        <v>1476</v>
      </c>
    </row>
    <row r="135" spans="1:10" ht="87" x14ac:dyDescent="0.35">
      <c r="A135" s="2" t="s">
        <v>1721</v>
      </c>
      <c r="B135" s="2" t="s">
        <v>1233</v>
      </c>
      <c r="C135" s="44">
        <v>1</v>
      </c>
      <c r="D135" s="1" t="s">
        <v>65</v>
      </c>
      <c r="E135" s="1" t="s">
        <v>66</v>
      </c>
      <c r="F135" s="1" t="str">
        <f>UnitControlCenter!$B$30</f>
        <v>TWh / year</v>
      </c>
      <c r="G135" s="1" t="s">
        <v>1638</v>
      </c>
      <c r="H135" s="1" t="s">
        <v>1494</v>
      </c>
      <c r="I135" s="1" t="s">
        <v>1495</v>
      </c>
    </row>
    <row r="136" spans="1:10" ht="116" x14ac:dyDescent="0.35">
      <c r="A136" s="2" t="s">
        <v>1721</v>
      </c>
      <c r="B136" s="2" t="s">
        <v>1277</v>
      </c>
      <c r="C136" s="44">
        <v>1</v>
      </c>
      <c r="D136" s="1" t="s">
        <v>65</v>
      </c>
      <c r="E136" s="1" t="s">
        <v>66</v>
      </c>
      <c r="F136" s="1" t="str">
        <f>UnitControlCenter!$B$30</f>
        <v>TWh / year</v>
      </c>
      <c r="G136" s="1" t="s">
        <v>2093</v>
      </c>
      <c r="H136" s="1" t="s">
        <v>2593</v>
      </c>
      <c r="I136" s="1" t="s">
        <v>1476</v>
      </c>
    </row>
    <row r="137" spans="1:10" ht="29" x14ac:dyDescent="0.35">
      <c r="A137" s="2" t="s">
        <v>1721</v>
      </c>
      <c r="B137" s="2" t="s">
        <v>2098</v>
      </c>
      <c r="C137" s="44">
        <v>1</v>
      </c>
      <c r="D137" s="1" t="s">
        <v>63</v>
      </c>
      <c r="E137" s="1" t="s">
        <v>64</v>
      </c>
      <c r="F137" s="1" t="str">
        <f>UnitControlCenter!$B$30</f>
        <v>TWh / year</v>
      </c>
      <c r="G137" s="1" t="s">
        <v>2099</v>
      </c>
    </row>
    <row r="138" spans="1:10" ht="43.5" x14ac:dyDescent="0.35">
      <c r="A138" s="2" t="s">
        <v>1721</v>
      </c>
      <c r="B138" s="2" t="s">
        <v>1722</v>
      </c>
      <c r="C138" s="44">
        <v>1</v>
      </c>
      <c r="D138" s="1" t="s">
        <v>65</v>
      </c>
      <c r="E138" s="1" t="s">
        <v>66</v>
      </c>
      <c r="F138" s="1" t="str">
        <f>UnitControlCenter!$B$24</f>
        <v>trillion passenger-km / year</v>
      </c>
      <c r="G138" s="1" t="s">
        <v>1242</v>
      </c>
      <c r="H138" s="1" t="s">
        <v>2594</v>
      </c>
      <c r="I138" s="1" t="s">
        <v>1436</v>
      </c>
    </row>
    <row r="139" spans="1:10" ht="44" thickBot="1" x14ac:dyDescent="0.4">
      <c r="A139" s="134" t="s">
        <v>1721</v>
      </c>
      <c r="B139" s="134" t="s">
        <v>1723</v>
      </c>
      <c r="C139" s="141">
        <v>1</v>
      </c>
      <c r="D139" s="135" t="s">
        <v>65</v>
      </c>
      <c r="E139" s="135" t="s">
        <v>66</v>
      </c>
      <c r="F139" s="135" t="str">
        <f>UnitControlCenter!$B$25</f>
        <v>trillion freight ton-km / year</v>
      </c>
      <c r="G139" s="135" t="s">
        <v>1472</v>
      </c>
      <c r="H139" s="135" t="s">
        <v>2595</v>
      </c>
      <c r="I139" s="135" t="s">
        <v>1473</v>
      </c>
      <c r="J139" s="135"/>
    </row>
    <row r="140" spans="1:10" ht="275.5" x14ac:dyDescent="0.35">
      <c r="A140" s="2" t="s">
        <v>1234</v>
      </c>
      <c r="B140" s="2" t="s">
        <v>1610</v>
      </c>
      <c r="C140" s="44">
        <v>1</v>
      </c>
      <c r="D140" s="1" t="s">
        <v>65</v>
      </c>
      <c r="E140" s="1" t="s">
        <v>66</v>
      </c>
      <c r="F140" s="1" t="str">
        <f>UnitControlCenter!$B$30</f>
        <v>TWh / year</v>
      </c>
      <c r="G140" s="1" t="s">
        <v>1929</v>
      </c>
      <c r="H140" s="1" t="s">
        <v>1927</v>
      </c>
      <c r="I140" s="156" t="s">
        <v>1928</v>
      </c>
      <c r="J140" s="156"/>
    </row>
    <row r="141" spans="1:10" ht="101.5" x14ac:dyDescent="0.35">
      <c r="A141" s="2" t="s">
        <v>1234</v>
      </c>
      <c r="B141" s="2" t="s">
        <v>1611</v>
      </c>
      <c r="C141" s="44">
        <v>1</v>
      </c>
      <c r="D141" s="1" t="s">
        <v>65</v>
      </c>
      <c r="E141" s="1" t="s">
        <v>66</v>
      </c>
      <c r="F141" s="1" t="str">
        <f>UnitControlCenter!$B$30</f>
        <v>TWh / year</v>
      </c>
      <c r="G141" s="1" t="s">
        <v>1612</v>
      </c>
      <c r="H141" s="1" t="s">
        <v>1606</v>
      </c>
      <c r="I141" s="1" t="s">
        <v>1607</v>
      </c>
    </row>
    <row r="142" spans="1:10" x14ac:dyDescent="0.35">
      <c r="A142" s="2" t="s">
        <v>1234</v>
      </c>
      <c r="B142" s="2" t="s">
        <v>2100</v>
      </c>
      <c r="C142" s="44">
        <v>1</v>
      </c>
      <c r="D142" s="1" t="s">
        <v>63</v>
      </c>
      <c r="E142" s="1" t="s">
        <v>64</v>
      </c>
      <c r="F142" s="1" t="str">
        <f>UnitControlCenter!$B$30</f>
        <v>TWh / year</v>
      </c>
      <c r="G142" s="1" t="s">
        <v>2101</v>
      </c>
    </row>
    <row r="143" spans="1:10" ht="217.5" x14ac:dyDescent="0.35">
      <c r="A143" s="2" t="s">
        <v>1234</v>
      </c>
      <c r="B143" s="2" t="s">
        <v>1608</v>
      </c>
      <c r="C143" s="44">
        <v>1</v>
      </c>
      <c r="D143" s="1" t="s">
        <v>65</v>
      </c>
      <c r="E143" s="1" t="s">
        <v>66</v>
      </c>
      <c r="F143" s="1" t="str">
        <f>UnitControlCenter!$B$30</f>
        <v>TWh / year</v>
      </c>
      <c r="G143" s="1" t="s">
        <v>1926</v>
      </c>
      <c r="H143" s="1" t="s">
        <v>1927</v>
      </c>
      <c r="I143" s="156" t="s">
        <v>1928</v>
      </c>
      <c r="J143" s="156"/>
    </row>
    <row r="144" spans="1:10" ht="72.5" x14ac:dyDescent="0.35">
      <c r="A144" s="2" t="s">
        <v>1234</v>
      </c>
      <c r="B144" s="2" t="s">
        <v>1609</v>
      </c>
      <c r="C144" s="44">
        <v>1</v>
      </c>
      <c r="D144" s="1" t="s">
        <v>65</v>
      </c>
      <c r="E144" s="1" t="s">
        <v>66</v>
      </c>
      <c r="F144" s="1" t="str">
        <f>UnitControlCenter!$B$30</f>
        <v>TWh / year</v>
      </c>
      <c r="G144" s="1" t="s">
        <v>1605</v>
      </c>
      <c r="H144" s="1" t="s">
        <v>1606</v>
      </c>
      <c r="I144" s="1" t="s">
        <v>1607</v>
      </c>
    </row>
    <row r="145" spans="1:10" x14ac:dyDescent="0.35">
      <c r="A145" s="2" t="s">
        <v>1234</v>
      </c>
      <c r="B145" s="2" t="s">
        <v>2102</v>
      </c>
      <c r="C145" s="44">
        <v>1</v>
      </c>
      <c r="D145" s="1" t="s">
        <v>63</v>
      </c>
      <c r="E145" s="1" t="s">
        <v>64</v>
      </c>
      <c r="F145" s="1" t="str">
        <f>UnitControlCenter!$B$30</f>
        <v>TWh / year</v>
      </c>
      <c r="G145" s="1" t="s">
        <v>2103</v>
      </c>
    </row>
    <row r="146" spans="1:10" ht="130.5" x14ac:dyDescent="0.35">
      <c r="A146" s="2" t="s">
        <v>1234</v>
      </c>
      <c r="B146" s="2" t="s">
        <v>2312</v>
      </c>
      <c r="C146" s="44">
        <v>1</v>
      </c>
      <c r="D146" s="1" t="s">
        <v>65</v>
      </c>
      <c r="E146" s="1" t="s">
        <v>66</v>
      </c>
      <c r="F146" s="1" t="str">
        <f>UnitControlCenter!$B$30</f>
        <v>TWh / year</v>
      </c>
      <c r="G146" s="1" t="s">
        <v>2446</v>
      </c>
      <c r="H146" s="1" t="s">
        <v>2316</v>
      </c>
      <c r="I146" s="1" t="s">
        <v>2317</v>
      </c>
    </row>
    <row r="147" spans="1:10" s="135" customFormat="1" ht="87.5" thickBot="1" x14ac:dyDescent="0.4">
      <c r="A147" s="134" t="s">
        <v>1234</v>
      </c>
      <c r="B147" s="134" t="s">
        <v>2313</v>
      </c>
      <c r="C147" s="141">
        <v>1</v>
      </c>
      <c r="D147" s="135" t="s">
        <v>65</v>
      </c>
      <c r="E147" s="135" t="s">
        <v>66</v>
      </c>
      <c r="F147" s="135" t="str">
        <f>UnitControlCenter!$B$16</f>
        <v>terawatt-hours (TWh) / year</v>
      </c>
      <c r="G147" s="135" t="s">
        <v>2447</v>
      </c>
      <c r="H147" s="135" t="s">
        <v>2314</v>
      </c>
      <c r="I147" s="135" t="s">
        <v>2315</v>
      </c>
    </row>
    <row r="148" spans="1:10" ht="261" x14ac:dyDescent="0.35">
      <c r="A148" s="2" t="s">
        <v>2598</v>
      </c>
      <c r="B148" s="2" t="s">
        <v>1273</v>
      </c>
      <c r="C148" s="44">
        <v>1</v>
      </c>
      <c r="D148" s="1" t="s">
        <v>65</v>
      </c>
      <c r="E148" s="1" t="s">
        <v>66</v>
      </c>
      <c r="F148" s="1" t="str">
        <f>UnitControlCenter!$B$3</f>
        <v>million metric tons / year</v>
      </c>
      <c r="G148" s="1" t="s">
        <v>1930</v>
      </c>
      <c r="H148" s="1" t="s">
        <v>1927</v>
      </c>
      <c r="I148" s="156" t="s">
        <v>1928</v>
      </c>
      <c r="J148" s="156"/>
    </row>
    <row r="149" spans="1:10" ht="43.5" x14ac:dyDescent="0.35">
      <c r="A149" s="2" t="s">
        <v>2598</v>
      </c>
      <c r="B149" s="2" t="s">
        <v>1274</v>
      </c>
      <c r="C149" s="44">
        <v>1</v>
      </c>
      <c r="D149" s="1" t="s">
        <v>65</v>
      </c>
      <c r="E149" s="1" t="s">
        <v>66</v>
      </c>
      <c r="F149" s="1" t="str">
        <f>UnitControlCenter!$B$3</f>
        <v>million metric tons / year</v>
      </c>
      <c r="G149" s="1" t="s">
        <v>1481</v>
      </c>
      <c r="H149" s="1" t="s">
        <v>1479</v>
      </c>
      <c r="I149" s="1" t="s">
        <v>1480</v>
      </c>
    </row>
    <row r="150" spans="1:10" ht="246.5" x14ac:dyDescent="0.35">
      <c r="A150" s="2" t="s">
        <v>2598</v>
      </c>
      <c r="B150" s="2" t="s">
        <v>1275</v>
      </c>
      <c r="C150" s="44">
        <v>1</v>
      </c>
      <c r="D150" s="1" t="s">
        <v>65</v>
      </c>
      <c r="E150" s="1" t="s">
        <v>66</v>
      </c>
      <c r="F150" s="1" t="str">
        <f>UnitControlCenter!$B$3</f>
        <v>million metric tons / year</v>
      </c>
      <c r="G150" s="1" t="s">
        <v>1982</v>
      </c>
      <c r="H150" s="1" t="s">
        <v>1927</v>
      </c>
      <c r="I150" s="156" t="s">
        <v>1928</v>
      </c>
      <c r="J150" s="1" t="s">
        <v>2755</v>
      </c>
    </row>
    <row r="151" spans="1:10" ht="29" x14ac:dyDescent="0.35">
      <c r="A151" s="2" t="s">
        <v>2598</v>
      </c>
      <c r="B151" s="2" t="s">
        <v>1276</v>
      </c>
      <c r="C151" s="44">
        <v>1</v>
      </c>
      <c r="D151" s="1" t="s">
        <v>65</v>
      </c>
      <c r="E151" s="1" t="s">
        <v>66</v>
      </c>
      <c r="F151" s="1" t="str">
        <f>UnitControlCenter!$B$3</f>
        <v>million metric tons / year</v>
      </c>
      <c r="G151" s="1" t="s">
        <v>1482</v>
      </c>
      <c r="H151" s="1" t="s">
        <v>1479</v>
      </c>
      <c r="I151" s="1" t="s">
        <v>1480</v>
      </c>
      <c r="J151" s="1" t="s">
        <v>2756</v>
      </c>
    </row>
    <row r="152" spans="1:10" ht="304.5" x14ac:dyDescent="0.35">
      <c r="A152" s="2" t="s">
        <v>2598</v>
      </c>
      <c r="B152" s="2" t="s">
        <v>1683</v>
      </c>
      <c r="C152" s="44">
        <v>1</v>
      </c>
      <c r="D152" s="1" t="s">
        <v>65</v>
      </c>
      <c r="E152" s="1" t="s">
        <v>66</v>
      </c>
      <c r="F152" s="1" t="str">
        <f>UnitControlCenter!$B$3</f>
        <v>million metric tons / year</v>
      </c>
      <c r="G152" s="1" t="s">
        <v>1931</v>
      </c>
      <c r="H152" s="1" t="s">
        <v>1927</v>
      </c>
      <c r="I152" s="156" t="s">
        <v>1928</v>
      </c>
      <c r="J152" s="1" t="s">
        <v>2757</v>
      </c>
    </row>
    <row r="153" spans="1:10" ht="29" x14ac:dyDescent="0.35">
      <c r="A153" s="2" t="s">
        <v>2598</v>
      </c>
      <c r="B153" s="2" t="s">
        <v>1684</v>
      </c>
      <c r="C153" s="44">
        <v>1</v>
      </c>
      <c r="D153" s="1" t="s">
        <v>65</v>
      </c>
      <c r="E153" s="1" t="s">
        <v>66</v>
      </c>
      <c r="F153" s="1" t="str">
        <f>UnitControlCenter!$B$3</f>
        <v>million metric tons / year</v>
      </c>
      <c r="G153" s="1" t="s">
        <v>2599</v>
      </c>
      <c r="H153" s="1" t="s">
        <v>1124</v>
      </c>
      <c r="I153" s="1">
        <v>969696</v>
      </c>
      <c r="J153" s="1" t="s">
        <v>2758</v>
      </c>
    </row>
    <row r="154" spans="1:10" ht="29" x14ac:dyDescent="0.35">
      <c r="A154" s="2" t="s">
        <v>2598</v>
      </c>
      <c r="B154" s="2" t="s">
        <v>2161</v>
      </c>
      <c r="C154" s="44">
        <v>1</v>
      </c>
      <c r="D154" s="1" t="s">
        <v>65</v>
      </c>
      <c r="E154" s="1" t="s">
        <v>66</v>
      </c>
      <c r="F154" s="1" t="str">
        <f>UnitControlCenter!$B$3</f>
        <v>million metric tons / year</v>
      </c>
      <c r="G154" s="1" t="s">
        <v>2233</v>
      </c>
      <c r="H154" s="1" t="s">
        <v>2155</v>
      </c>
      <c r="I154" s="1" t="s">
        <v>2158</v>
      </c>
      <c r="J154" s="1" t="s">
        <v>2759</v>
      </c>
    </row>
    <row r="155" spans="1:10" ht="232" x14ac:dyDescent="0.35">
      <c r="A155" s="2" t="s">
        <v>2598</v>
      </c>
      <c r="B155" s="2" t="s">
        <v>2153</v>
      </c>
      <c r="C155" s="44">
        <v>1</v>
      </c>
      <c r="D155" s="1" t="s">
        <v>65</v>
      </c>
      <c r="E155" s="1" t="s">
        <v>66</v>
      </c>
      <c r="F155" s="1" t="str">
        <f>UnitControlCenter!$B$3</f>
        <v>million metric tons / year</v>
      </c>
      <c r="G155" s="1" t="s">
        <v>2156</v>
      </c>
      <c r="H155" s="1" t="s">
        <v>1927</v>
      </c>
      <c r="I155" s="156" t="s">
        <v>1928</v>
      </c>
      <c r="J155" s="156"/>
    </row>
    <row r="156" spans="1:10" ht="305" thickBot="1" x14ac:dyDescent="0.4">
      <c r="A156" s="254" t="s">
        <v>2598</v>
      </c>
      <c r="B156" s="254" t="s">
        <v>2154</v>
      </c>
      <c r="C156" s="141">
        <v>1</v>
      </c>
      <c r="D156" s="134" t="s">
        <v>65</v>
      </c>
      <c r="E156" s="134" t="s">
        <v>66</v>
      </c>
      <c r="F156" s="134" t="str">
        <f>UnitControlCenter!$B$3</f>
        <v>million metric tons / year</v>
      </c>
      <c r="G156" s="134" t="s">
        <v>2157</v>
      </c>
      <c r="H156" s="134" t="s">
        <v>1927</v>
      </c>
      <c r="I156" s="134" t="s">
        <v>1928</v>
      </c>
      <c r="J156" s="134"/>
    </row>
    <row r="157" spans="1:10" ht="43.5" x14ac:dyDescent="0.35">
      <c r="A157" s="2" t="s">
        <v>2253</v>
      </c>
      <c r="B157" s="2" t="s">
        <v>2254</v>
      </c>
      <c r="C157" s="44">
        <v>1</v>
      </c>
      <c r="D157" s="1" t="s">
        <v>65</v>
      </c>
      <c r="E157" s="1" t="s">
        <v>66</v>
      </c>
      <c r="F157" s="1" t="str">
        <f>UnitControlCenter!$B$30</f>
        <v>TWh / year</v>
      </c>
      <c r="G157" s="1" t="s">
        <v>1245</v>
      </c>
      <c r="H157" s="1" t="s">
        <v>1246</v>
      </c>
      <c r="I157" s="1" t="s">
        <v>1465</v>
      </c>
    </row>
    <row r="158" spans="1:10" s="2" customFormat="1" ht="29" x14ac:dyDescent="0.35">
      <c r="A158" s="2" t="s">
        <v>2253</v>
      </c>
      <c r="B158" s="2" t="s">
        <v>2255</v>
      </c>
      <c r="C158" s="44">
        <v>1</v>
      </c>
      <c r="D158" s="2" t="s">
        <v>65</v>
      </c>
      <c r="E158" s="2" t="s">
        <v>66</v>
      </c>
      <c r="F158" s="2" t="str">
        <f>UnitControlCenter!$B$30</f>
        <v>TWh / year</v>
      </c>
      <c r="G158" s="2" t="s">
        <v>2637</v>
      </c>
      <c r="H158" s="2" t="s">
        <v>2636</v>
      </c>
      <c r="I158" s="2" t="s">
        <v>2638</v>
      </c>
    </row>
    <row r="159" spans="1:10" ht="72.5" x14ac:dyDescent="0.35">
      <c r="A159" s="2" t="s">
        <v>2253</v>
      </c>
      <c r="B159" s="2" t="s">
        <v>2256</v>
      </c>
      <c r="C159" s="44">
        <v>1</v>
      </c>
      <c r="D159" s="1" t="s">
        <v>65</v>
      </c>
      <c r="E159" s="1" t="s">
        <v>66</v>
      </c>
      <c r="F159" s="1" t="str">
        <f>UnitControlCenter!$B$30</f>
        <v>TWh / year</v>
      </c>
      <c r="G159" s="1" t="s">
        <v>1504</v>
      </c>
      <c r="H159" s="1" t="s">
        <v>1506</v>
      </c>
      <c r="I159" s="1" t="s">
        <v>1505</v>
      </c>
    </row>
    <row r="160" spans="1:10" s="2" customFormat="1" x14ac:dyDescent="0.35">
      <c r="A160" s="2" t="s">
        <v>2253</v>
      </c>
      <c r="B160" s="2" t="s">
        <v>2257</v>
      </c>
      <c r="C160" s="44">
        <v>1</v>
      </c>
      <c r="D160" s="2" t="s">
        <v>63</v>
      </c>
      <c r="E160" s="2" t="s">
        <v>64</v>
      </c>
      <c r="F160" s="2" t="str">
        <f>UnitControlCenter!$B$30</f>
        <v>TWh / year</v>
      </c>
      <c r="G160" s="2" t="s">
        <v>2104</v>
      </c>
    </row>
    <row r="161" spans="1:10" ht="116" x14ac:dyDescent="0.35">
      <c r="A161" s="2" t="s">
        <v>2253</v>
      </c>
      <c r="B161" s="2" t="s">
        <v>2258</v>
      </c>
      <c r="C161" s="44">
        <v>1</v>
      </c>
      <c r="D161" s="1" t="s">
        <v>65</v>
      </c>
      <c r="E161" s="1" t="s">
        <v>66</v>
      </c>
      <c r="F161" s="2" t="str">
        <f>UnitControlCenter!B3</f>
        <v>million metric tons / year</v>
      </c>
      <c r="G161" s="1" t="s">
        <v>2639</v>
      </c>
      <c r="H161" s="1" t="s">
        <v>2642</v>
      </c>
      <c r="I161" s="2" t="s">
        <v>2640</v>
      </c>
      <c r="J161" s="2"/>
    </row>
    <row r="162" spans="1:10" s="135" customFormat="1" ht="160" thickBot="1" x14ac:dyDescent="0.4">
      <c r="A162" s="2" t="s">
        <v>2253</v>
      </c>
      <c r="B162" s="134" t="s">
        <v>2259</v>
      </c>
      <c r="C162" s="141">
        <v>1</v>
      </c>
      <c r="D162" s="135" t="s">
        <v>65</v>
      </c>
      <c r="E162" s="135" t="s">
        <v>66</v>
      </c>
      <c r="F162" s="134" t="str">
        <f>UnitControlCenter!B3</f>
        <v>million metric tons / year</v>
      </c>
      <c r="G162" s="135" t="s">
        <v>2641</v>
      </c>
      <c r="H162" s="135" t="s">
        <v>2642</v>
      </c>
      <c r="I162" s="134" t="s">
        <v>2640</v>
      </c>
      <c r="J162" s="134"/>
    </row>
    <row r="163" spans="1:10" ht="87" x14ac:dyDescent="0.35">
      <c r="A163" s="2" t="s">
        <v>1295</v>
      </c>
      <c r="B163" s="2" t="s">
        <v>1296</v>
      </c>
      <c r="C163" s="44">
        <v>1</v>
      </c>
      <c r="D163" s="1" t="s">
        <v>65</v>
      </c>
      <c r="E163" s="1" t="s">
        <v>66</v>
      </c>
      <c r="F163" s="1" t="str">
        <f>UnitControlCenter!$B$30</f>
        <v>TWh / year</v>
      </c>
      <c r="G163" s="1" t="s">
        <v>2414</v>
      </c>
      <c r="H163" s="1" t="s">
        <v>2413</v>
      </c>
      <c r="I163" s="1" t="s">
        <v>2412</v>
      </c>
      <c r="J163" s="1" t="s">
        <v>2576</v>
      </c>
    </row>
    <row r="164" spans="1:10" ht="72.5" x14ac:dyDescent="0.35">
      <c r="A164" s="2" t="s">
        <v>1295</v>
      </c>
      <c r="B164" s="2" t="s">
        <v>1297</v>
      </c>
      <c r="C164" s="44">
        <v>1</v>
      </c>
      <c r="D164" s="1" t="s">
        <v>65</v>
      </c>
      <c r="E164" s="1" t="s">
        <v>66</v>
      </c>
      <c r="F164" s="1" t="str">
        <f>UnitControlCenter!$B$30</f>
        <v>TWh / year</v>
      </c>
      <c r="G164" s="1" t="s">
        <v>2415</v>
      </c>
      <c r="H164" s="1" t="s">
        <v>2096</v>
      </c>
      <c r="I164" s="1" t="s">
        <v>2097</v>
      </c>
      <c r="J164" s="1" t="s">
        <v>2576</v>
      </c>
    </row>
    <row r="165" spans="1:10" ht="72.5" x14ac:dyDescent="0.35">
      <c r="A165" s="2" t="s">
        <v>1295</v>
      </c>
      <c r="B165" s="2" t="s">
        <v>2410</v>
      </c>
      <c r="C165" s="44">
        <v>1</v>
      </c>
      <c r="D165" s="1" t="s">
        <v>65</v>
      </c>
      <c r="E165" s="1" t="s">
        <v>66</v>
      </c>
      <c r="F165" s="1" t="str">
        <f>UnitControlCenter!$B$30</f>
        <v>TWh / year</v>
      </c>
      <c r="G165" s="1" t="s">
        <v>2424</v>
      </c>
      <c r="H165" s="1" t="s">
        <v>2416</v>
      </c>
      <c r="I165" s="44" t="s">
        <v>2417</v>
      </c>
      <c r="J165" s="1" t="s">
        <v>2577</v>
      </c>
    </row>
    <row r="166" spans="1:10" ht="72.5" x14ac:dyDescent="0.35">
      <c r="A166" s="2" t="s">
        <v>1295</v>
      </c>
      <c r="B166" s="2" t="s">
        <v>2411</v>
      </c>
      <c r="C166" s="44">
        <v>1</v>
      </c>
      <c r="D166" s="1" t="s">
        <v>65</v>
      </c>
      <c r="E166" s="1" t="s">
        <v>66</v>
      </c>
      <c r="F166" s="1" t="str">
        <f>UnitControlCenter!$B$30</f>
        <v>TWh / year</v>
      </c>
      <c r="G166" s="1" t="s">
        <v>2425</v>
      </c>
      <c r="H166" s="1" t="s">
        <v>2096</v>
      </c>
      <c r="I166" s="1" t="s">
        <v>2097</v>
      </c>
      <c r="J166" s="1" t="s">
        <v>2577</v>
      </c>
    </row>
    <row r="167" spans="1:10" x14ac:dyDescent="0.35">
      <c r="A167" s="2" t="s">
        <v>1295</v>
      </c>
      <c r="B167" s="2" t="s">
        <v>1737</v>
      </c>
      <c r="C167" s="44">
        <v>0</v>
      </c>
      <c r="D167" s="1" t="s">
        <v>63</v>
      </c>
      <c r="E167" s="1" t="s">
        <v>64</v>
      </c>
      <c r="F167" s="1" t="str">
        <f>UnitControlCenter!$B$31</f>
        <v>thousand BTU / 2023 Euro</v>
      </c>
      <c r="G167" s="1" t="s">
        <v>1693</v>
      </c>
    </row>
    <row r="168" spans="1:10" x14ac:dyDescent="0.35">
      <c r="A168" s="2" t="s">
        <v>1295</v>
      </c>
      <c r="B168" s="2" t="s">
        <v>1298</v>
      </c>
      <c r="C168" s="44">
        <v>1</v>
      </c>
      <c r="D168" s="1" t="s">
        <v>63</v>
      </c>
      <c r="E168" s="1" t="s">
        <v>64</v>
      </c>
      <c r="F168" s="1" t="str">
        <f>UnitControlCenter!$B$16</f>
        <v>terawatt-hours (TWh) / year</v>
      </c>
      <c r="G168" s="1" t="s">
        <v>1204</v>
      </c>
    </row>
    <row r="169" spans="1:10" x14ac:dyDescent="0.35">
      <c r="A169" s="2" t="s">
        <v>1295</v>
      </c>
      <c r="B169" s="2" t="s">
        <v>1299</v>
      </c>
      <c r="C169" s="44">
        <v>1</v>
      </c>
      <c r="D169" s="1" t="s">
        <v>63</v>
      </c>
      <c r="E169" s="1" t="s">
        <v>64</v>
      </c>
      <c r="F169" s="1" t="str">
        <f>UnitControlCenter!$B$32</f>
        <v>millions of short tons / year</v>
      </c>
      <c r="G169" s="1" t="s">
        <v>1203</v>
      </c>
    </row>
    <row r="170" spans="1:10" x14ac:dyDescent="0.35">
      <c r="A170" s="2" t="s">
        <v>1295</v>
      </c>
      <c r="B170" s="2" t="s">
        <v>1300</v>
      </c>
      <c r="C170" s="44">
        <v>1</v>
      </c>
      <c r="D170" s="1" t="s">
        <v>63</v>
      </c>
      <c r="E170" s="1" t="s">
        <v>64</v>
      </c>
      <c r="F170" s="1" t="str">
        <f>UnitControlCenter!$B$32</f>
        <v>millions of short tons / year</v>
      </c>
      <c r="G170" s="1" t="s">
        <v>1202</v>
      </c>
    </row>
    <row r="171" spans="1:10" x14ac:dyDescent="0.35">
      <c r="A171" s="2" t="s">
        <v>1295</v>
      </c>
      <c r="B171" s="2" t="s">
        <v>1301</v>
      </c>
      <c r="C171" s="44">
        <v>1</v>
      </c>
      <c r="D171" s="1" t="s">
        <v>63</v>
      </c>
      <c r="E171" s="1" t="s">
        <v>64</v>
      </c>
      <c r="F171" s="1" t="str">
        <f>UnitControlCenter!$B$33</f>
        <v>trillion cubic feet / year</v>
      </c>
      <c r="G171" s="1" t="s">
        <v>1201</v>
      </c>
    </row>
    <row r="172" spans="1:10" x14ac:dyDescent="0.35">
      <c r="A172" s="2" t="s">
        <v>1295</v>
      </c>
      <c r="B172" s="2" t="s">
        <v>1302</v>
      </c>
      <c r="C172" s="44">
        <v>1</v>
      </c>
      <c r="D172" s="1" t="s">
        <v>63</v>
      </c>
      <c r="E172" s="1" t="s">
        <v>64</v>
      </c>
      <c r="F172" s="1" t="str">
        <f>UnitControlCenter!$B$34</f>
        <v>million barrels of oil / year</v>
      </c>
      <c r="G172" s="1" t="s">
        <v>1200</v>
      </c>
    </row>
    <row r="173" spans="1:10" x14ac:dyDescent="0.35">
      <c r="A173" s="2" t="s">
        <v>1295</v>
      </c>
      <c r="B173" s="2" t="s">
        <v>1303</v>
      </c>
      <c r="C173" s="44">
        <v>1</v>
      </c>
      <c r="D173" s="1" t="s">
        <v>63</v>
      </c>
      <c r="E173" s="1" t="s">
        <v>64</v>
      </c>
      <c r="F173" s="1" t="str">
        <f>UnitControlCenter!$B$34</f>
        <v>million barrels of oil / year</v>
      </c>
      <c r="G173" s="1" t="s">
        <v>1249</v>
      </c>
    </row>
    <row r="174" spans="1:10" x14ac:dyDescent="0.35">
      <c r="A174" s="2" t="s">
        <v>1295</v>
      </c>
      <c r="B174" s="2" t="s">
        <v>1304</v>
      </c>
      <c r="C174" s="44">
        <v>1</v>
      </c>
      <c r="D174" s="1" t="s">
        <v>63</v>
      </c>
      <c r="E174" s="1" t="s">
        <v>64</v>
      </c>
      <c r="F174" s="1" t="str">
        <f>UnitControlCenter!$B$32</f>
        <v>millions of short tons / year</v>
      </c>
      <c r="G174" s="1" t="s">
        <v>1250</v>
      </c>
    </row>
    <row r="175" spans="1:10" ht="29" x14ac:dyDescent="0.35">
      <c r="A175" s="2" t="s">
        <v>1295</v>
      </c>
      <c r="B175" s="2" t="s">
        <v>1507</v>
      </c>
      <c r="C175" s="44">
        <v>1</v>
      </c>
      <c r="D175" s="1" t="s">
        <v>63</v>
      </c>
      <c r="E175" s="1" t="s">
        <v>64</v>
      </c>
      <c r="F175" s="1" t="str">
        <f>UnitControlCenter!$B$35</f>
        <v>million gallons / year</v>
      </c>
      <c r="G175" s="1" t="s">
        <v>1511</v>
      </c>
    </row>
    <row r="176" spans="1:10" ht="29" x14ac:dyDescent="0.35">
      <c r="A176" s="2" t="s">
        <v>1295</v>
      </c>
      <c r="B176" s="2" t="s">
        <v>1508</v>
      </c>
      <c r="C176" s="44">
        <v>1</v>
      </c>
      <c r="D176" s="1" t="s">
        <v>63</v>
      </c>
      <c r="E176" s="1" t="s">
        <v>64</v>
      </c>
      <c r="F176" s="1" t="str">
        <f>UnitControlCenter!$B$32</f>
        <v>millions of short tons / year</v>
      </c>
      <c r="G176" s="1" t="s">
        <v>1512</v>
      </c>
    </row>
    <row r="177" spans="1:10" ht="15" thickBot="1" x14ac:dyDescent="0.4">
      <c r="A177" s="134" t="s">
        <v>1295</v>
      </c>
      <c r="B177" s="134" t="s">
        <v>1509</v>
      </c>
      <c r="C177" s="141">
        <v>1</v>
      </c>
      <c r="D177" s="135" t="s">
        <v>63</v>
      </c>
      <c r="E177" s="135" t="s">
        <v>64</v>
      </c>
      <c r="F177" s="135" t="str">
        <f>UnitControlCenter!$B$6</f>
        <v>million metric tons / year</v>
      </c>
      <c r="G177" s="135" t="s">
        <v>1513</v>
      </c>
      <c r="H177" s="135"/>
      <c r="I177" s="135"/>
      <c r="J177" s="135"/>
    </row>
    <row r="178" spans="1:10" ht="58" x14ac:dyDescent="0.35">
      <c r="A178" s="2" t="s">
        <v>2166</v>
      </c>
      <c r="B178" s="2" t="s">
        <v>2191</v>
      </c>
      <c r="C178" s="44">
        <v>1</v>
      </c>
      <c r="D178" s="1" t="s">
        <v>65</v>
      </c>
      <c r="E178" s="1" t="s">
        <v>66</v>
      </c>
      <c r="F178" s="1" t="str">
        <f>UnitControlCenter!$B$36</f>
        <v>TWh/year</v>
      </c>
      <c r="G178" s="1" t="s">
        <v>1518</v>
      </c>
      <c r="H178" s="1" t="s">
        <v>1519</v>
      </c>
      <c r="I178" s="1" t="s">
        <v>1520</v>
      </c>
    </row>
    <row r="179" spans="1:10" ht="58" x14ac:dyDescent="0.35">
      <c r="A179" s="2" t="s">
        <v>2166</v>
      </c>
      <c r="B179" s="2" t="s">
        <v>2192</v>
      </c>
      <c r="C179" s="44">
        <v>1</v>
      </c>
      <c r="D179" s="1" t="s">
        <v>65</v>
      </c>
      <c r="E179" s="1" t="s">
        <v>66</v>
      </c>
      <c r="F179" s="1" t="str">
        <f>UnitControlCenter!$B$36</f>
        <v>TWh/year</v>
      </c>
      <c r="G179" s="1" t="s">
        <v>1521</v>
      </c>
      <c r="H179" s="1" t="s">
        <v>1519</v>
      </c>
      <c r="I179" s="1" t="s">
        <v>1520</v>
      </c>
    </row>
    <row r="180" spans="1:10" ht="58" x14ac:dyDescent="0.35">
      <c r="A180" s="2" t="s">
        <v>2166</v>
      </c>
      <c r="B180" s="2" t="s">
        <v>2193</v>
      </c>
      <c r="C180" s="44">
        <v>1</v>
      </c>
      <c r="D180" s="1" t="s">
        <v>65</v>
      </c>
      <c r="E180" s="1" t="s">
        <v>66</v>
      </c>
      <c r="F180" s="1" t="str">
        <f>UnitControlCenter!$B$9</f>
        <v>billion 2023 Euro / year</v>
      </c>
      <c r="G180" s="1" t="s">
        <v>1522</v>
      </c>
      <c r="H180" s="1" t="s">
        <v>1519</v>
      </c>
      <c r="I180" s="1" t="s">
        <v>1520</v>
      </c>
    </row>
    <row r="181" spans="1:10" ht="72.5" x14ac:dyDescent="0.35">
      <c r="A181" s="2" t="s">
        <v>2166</v>
      </c>
      <c r="B181" s="2" t="s">
        <v>2194</v>
      </c>
      <c r="C181" s="44">
        <v>1</v>
      </c>
      <c r="D181" s="1" t="s">
        <v>65</v>
      </c>
      <c r="E181" s="1" t="s">
        <v>66</v>
      </c>
      <c r="F181" s="1" t="str">
        <f>UnitControlCenter!$B$9</f>
        <v>billion 2023 Euro / year</v>
      </c>
      <c r="G181" s="1" t="s">
        <v>1523</v>
      </c>
      <c r="H181" s="1" t="s">
        <v>1519</v>
      </c>
      <c r="I181" s="1" t="s">
        <v>1520</v>
      </c>
    </row>
    <row r="182" spans="1:10" ht="43.5" x14ac:dyDescent="0.35">
      <c r="A182" s="2" t="s">
        <v>2166</v>
      </c>
      <c r="B182" s="2" t="s">
        <v>2195</v>
      </c>
      <c r="C182" s="44">
        <v>1</v>
      </c>
      <c r="D182" s="1" t="s">
        <v>65</v>
      </c>
      <c r="E182" s="1" t="s">
        <v>66</v>
      </c>
      <c r="F182" s="1" t="str">
        <f>UnitControlCenter!B3</f>
        <v>million metric tons / year</v>
      </c>
      <c r="G182" s="1" t="s">
        <v>1760</v>
      </c>
      <c r="H182" s="1" t="s">
        <v>1758</v>
      </c>
      <c r="I182" s="1" t="s">
        <v>1759</v>
      </c>
    </row>
    <row r="183" spans="1:10" ht="58" x14ac:dyDescent="0.35">
      <c r="A183" s="2" t="s">
        <v>2166</v>
      </c>
      <c r="B183" s="2" t="s">
        <v>2196</v>
      </c>
      <c r="C183" s="44">
        <v>1</v>
      </c>
      <c r="D183" s="1" t="s">
        <v>65</v>
      </c>
      <c r="E183" s="1" t="s">
        <v>66</v>
      </c>
      <c r="F183" s="1" t="str">
        <f>UnitControlCenter!B3</f>
        <v>million metric tons / year</v>
      </c>
      <c r="G183" s="1" t="s">
        <v>1761</v>
      </c>
      <c r="H183" s="1" t="s">
        <v>1758</v>
      </c>
      <c r="I183" s="1" t="s">
        <v>1759</v>
      </c>
    </row>
    <row r="184" spans="1:10" ht="58" x14ac:dyDescent="0.35">
      <c r="A184" s="2" t="s">
        <v>2166</v>
      </c>
      <c r="B184" s="2" t="s">
        <v>2197</v>
      </c>
      <c r="C184" s="44">
        <v>1</v>
      </c>
      <c r="D184" s="1" t="s">
        <v>65</v>
      </c>
      <c r="E184" s="1" t="s">
        <v>66</v>
      </c>
      <c r="F184" s="1" t="str">
        <f>UnitControlCenter!$B$36</f>
        <v>TWh/year</v>
      </c>
      <c r="G184" s="1" t="s">
        <v>1600</v>
      </c>
      <c r="H184" s="1" t="s">
        <v>1595</v>
      </c>
      <c r="I184" s="1" t="s">
        <v>1596</v>
      </c>
    </row>
    <row r="185" spans="1:10" ht="72.5" x14ac:dyDescent="0.35">
      <c r="A185" s="2" t="s">
        <v>2166</v>
      </c>
      <c r="B185" s="2" t="s">
        <v>2198</v>
      </c>
      <c r="C185" s="44">
        <v>1</v>
      </c>
      <c r="D185" s="1" t="s">
        <v>65</v>
      </c>
      <c r="E185" s="1" t="s">
        <v>66</v>
      </c>
      <c r="F185" s="1" t="str">
        <f>UnitControlCenter!$B$36</f>
        <v>TWh/year</v>
      </c>
      <c r="G185" s="1" t="s">
        <v>1601</v>
      </c>
      <c r="H185" s="1" t="s">
        <v>1595</v>
      </c>
      <c r="I185" s="1" t="s">
        <v>1597</v>
      </c>
    </row>
    <row r="186" spans="1:10" ht="72.5" x14ac:dyDescent="0.35">
      <c r="A186" s="2" t="s">
        <v>2166</v>
      </c>
      <c r="B186" s="2" t="s">
        <v>2199</v>
      </c>
      <c r="C186" s="44">
        <v>1</v>
      </c>
      <c r="D186" s="1" t="s">
        <v>65</v>
      </c>
      <c r="E186" s="1" t="s">
        <v>66</v>
      </c>
      <c r="F186" s="1" t="str">
        <f>UnitControlCenter!$B$9</f>
        <v>billion 2023 Euro / year</v>
      </c>
      <c r="G186" s="1" t="s">
        <v>1602</v>
      </c>
      <c r="H186" s="1" t="s">
        <v>1595</v>
      </c>
      <c r="I186" s="1" t="s">
        <v>1598</v>
      </c>
    </row>
    <row r="187" spans="1:10" ht="87" x14ac:dyDescent="0.35">
      <c r="A187" s="2" t="s">
        <v>2166</v>
      </c>
      <c r="B187" s="2" t="s">
        <v>2200</v>
      </c>
      <c r="C187" s="44">
        <v>1</v>
      </c>
      <c r="D187" s="1" t="s">
        <v>65</v>
      </c>
      <c r="E187" s="1" t="s">
        <v>66</v>
      </c>
      <c r="F187" s="1" t="str">
        <f>UnitControlCenter!$B$9</f>
        <v>billion 2023 Euro / year</v>
      </c>
      <c r="G187" s="1" t="s">
        <v>1603</v>
      </c>
      <c r="H187" s="1" t="s">
        <v>1595</v>
      </c>
      <c r="I187" s="1" t="s">
        <v>1599</v>
      </c>
    </row>
    <row r="188" spans="1:10" ht="101.5" x14ac:dyDescent="0.35">
      <c r="A188" s="2" t="s">
        <v>2166</v>
      </c>
      <c r="B188" s="2" t="s">
        <v>2201</v>
      </c>
      <c r="C188" s="44">
        <v>1</v>
      </c>
      <c r="D188" s="1" t="s">
        <v>65</v>
      </c>
      <c r="E188" s="1" t="s">
        <v>66</v>
      </c>
      <c r="F188" s="1" t="str">
        <f>UnitControlCenter!$B$30</f>
        <v>TWh / year</v>
      </c>
      <c r="G188" s="1" t="s">
        <v>1626</v>
      </c>
      <c r="H188" s="1" t="s">
        <v>1628</v>
      </c>
      <c r="I188" s="1" t="s">
        <v>1629</v>
      </c>
    </row>
    <row r="189" spans="1:10" ht="116" x14ac:dyDescent="0.35">
      <c r="A189" s="2" t="s">
        <v>2166</v>
      </c>
      <c r="B189" s="2" t="s">
        <v>2202</v>
      </c>
      <c r="C189" s="44">
        <v>1</v>
      </c>
      <c r="D189" s="1" t="s">
        <v>65</v>
      </c>
      <c r="E189" s="1" t="s">
        <v>66</v>
      </c>
      <c r="F189" s="1" t="str">
        <f>UnitControlCenter!$B$30</f>
        <v>TWh / year</v>
      </c>
      <c r="G189" s="1" t="s">
        <v>1627</v>
      </c>
      <c r="H189" s="1" t="s">
        <v>1628</v>
      </c>
      <c r="I189" s="1" t="s">
        <v>1629</v>
      </c>
    </row>
    <row r="190" spans="1:10" ht="101.5" x14ac:dyDescent="0.35">
      <c r="A190" s="2" t="s">
        <v>2166</v>
      </c>
      <c r="B190" s="2" t="s">
        <v>2603</v>
      </c>
      <c r="C190" s="44">
        <v>1</v>
      </c>
      <c r="D190" s="1" t="s">
        <v>65</v>
      </c>
      <c r="E190" s="1" t="s">
        <v>66</v>
      </c>
      <c r="F190" s="1" t="s">
        <v>345</v>
      </c>
      <c r="G190" s="1" t="s">
        <v>2772</v>
      </c>
      <c r="H190" s="1" t="s">
        <v>2773</v>
      </c>
      <c r="I190" s="1" t="s">
        <v>2774</v>
      </c>
    </row>
    <row r="191" spans="1:10" ht="203" x14ac:dyDescent="0.35">
      <c r="A191" s="2" t="s">
        <v>2166</v>
      </c>
      <c r="B191" s="2" t="s">
        <v>2210</v>
      </c>
      <c r="C191" s="44">
        <v>1</v>
      </c>
      <c r="D191" s="1" t="s">
        <v>65</v>
      </c>
      <c r="E191" s="1" t="s">
        <v>66</v>
      </c>
      <c r="F191" s="1" t="str">
        <f>UnitControlCenter!$B$10</f>
        <v>billion 2023 Euro</v>
      </c>
      <c r="G191" s="1" t="s">
        <v>2169</v>
      </c>
      <c r="H191" s="1" t="s">
        <v>2168</v>
      </c>
      <c r="I191" s="156" t="s">
        <v>2167</v>
      </c>
      <c r="J191" s="156"/>
    </row>
    <row r="192" spans="1:10" ht="232" x14ac:dyDescent="0.35">
      <c r="A192" s="2" t="s">
        <v>2166</v>
      </c>
      <c r="B192" s="2" t="s">
        <v>2203</v>
      </c>
      <c r="C192" s="44">
        <v>1</v>
      </c>
      <c r="D192" s="1" t="s">
        <v>65</v>
      </c>
      <c r="E192" s="1" t="s">
        <v>66</v>
      </c>
      <c r="F192" s="1" t="str">
        <f>UnitControlCenter!$B$10</f>
        <v>billion 2023 Euro</v>
      </c>
      <c r="G192" s="1" t="s">
        <v>2177</v>
      </c>
      <c r="H192" s="1" t="s">
        <v>2168</v>
      </c>
      <c r="I192" s="156" t="s">
        <v>2170</v>
      </c>
      <c r="J192" s="156"/>
    </row>
    <row r="193" spans="1:10" ht="203" x14ac:dyDescent="0.35">
      <c r="A193" s="2" t="s">
        <v>2166</v>
      </c>
      <c r="B193" s="2" t="s">
        <v>2204</v>
      </c>
      <c r="C193" s="44">
        <v>1</v>
      </c>
      <c r="D193" s="1" t="s">
        <v>65</v>
      </c>
      <c r="E193" s="1" t="s">
        <v>66</v>
      </c>
      <c r="F193" s="1" t="str">
        <f>UnitControlCenter!$B$10</f>
        <v>billion 2023 Euro</v>
      </c>
      <c r="G193" s="1" t="s">
        <v>2178</v>
      </c>
      <c r="H193" s="1" t="s">
        <v>2168</v>
      </c>
      <c r="I193" s="156" t="s">
        <v>2171</v>
      </c>
      <c r="J193" s="156"/>
    </row>
    <row r="194" spans="1:10" ht="232" x14ac:dyDescent="0.35">
      <c r="A194" s="2" t="s">
        <v>2166</v>
      </c>
      <c r="B194" s="2" t="s">
        <v>2205</v>
      </c>
      <c r="C194" s="44">
        <v>1</v>
      </c>
      <c r="D194" s="1" t="s">
        <v>65</v>
      </c>
      <c r="E194" s="1" t="s">
        <v>66</v>
      </c>
      <c r="F194" s="1" t="str">
        <f>UnitControlCenter!$B$10</f>
        <v>billion 2023 Euro</v>
      </c>
      <c r="G194" s="1" t="s">
        <v>2179</v>
      </c>
      <c r="H194" s="1" t="s">
        <v>2168</v>
      </c>
      <c r="I194" s="156" t="s">
        <v>2172</v>
      </c>
      <c r="J194" s="156"/>
    </row>
    <row r="195" spans="1:10" ht="188.5" x14ac:dyDescent="0.35">
      <c r="A195" s="2" t="s">
        <v>2166</v>
      </c>
      <c r="B195" s="2" t="s">
        <v>2206</v>
      </c>
      <c r="C195" s="44">
        <v>1</v>
      </c>
      <c r="D195" s="1" t="s">
        <v>65</v>
      </c>
      <c r="E195" s="1" t="s">
        <v>66</v>
      </c>
      <c r="F195" s="1" t="str">
        <f>UnitControlCenter!$B$10</f>
        <v>billion 2023 Euro</v>
      </c>
      <c r="G195" s="1" t="s">
        <v>2182</v>
      </c>
      <c r="H195" s="1" t="s">
        <v>2168</v>
      </c>
      <c r="I195" s="156" t="s">
        <v>2173</v>
      </c>
      <c r="J195" s="156"/>
    </row>
    <row r="196" spans="1:10" ht="217.5" x14ac:dyDescent="0.35">
      <c r="A196" s="2" t="s">
        <v>2166</v>
      </c>
      <c r="B196" s="2" t="s">
        <v>2207</v>
      </c>
      <c r="C196" s="44">
        <v>1</v>
      </c>
      <c r="D196" s="1" t="s">
        <v>65</v>
      </c>
      <c r="E196" s="1" t="s">
        <v>66</v>
      </c>
      <c r="F196" s="1" t="str">
        <f>UnitControlCenter!$B$10</f>
        <v>billion 2023 Euro</v>
      </c>
      <c r="G196" s="1" t="s">
        <v>2183</v>
      </c>
      <c r="H196" s="1" t="s">
        <v>2168</v>
      </c>
      <c r="I196" s="156" t="s">
        <v>2174</v>
      </c>
      <c r="J196" s="156"/>
    </row>
    <row r="197" spans="1:10" ht="246.5" x14ac:dyDescent="0.35">
      <c r="A197" s="2" t="s">
        <v>2166</v>
      </c>
      <c r="B197" s="2" t="s">
        <v>2208</v>
      </c>
      <c r="C197" s="44">
        <v>1</v>
      </c>
      <c r="D197" s="1" t="s">
        <v>65</v>
      </c>
      <c r="E197" s="1" t="s">
        <v>66</v>
      </c>
      <c r="F197" s="1" t="str">
        <f>UnitControlCenter!$B$10</f>
        <v>billion 2023 Euro</v>
      </c>
      <c r="G197" s="1" t="s">
        <v>2180</v>
      </c>
      <c r="H197" s="1" t="s">
        <v>2168</v>
      </c>
      <c r="I197" s="156" t="s">
        <v>2175</v>
      </c>
      <c r="J197" s="156"/>
    </row>
    <row r="198" spans="1:10" ht="276" thickBot="1" x14ac:dyDescent="0.4">
      <c r="A198" s="134" t="s">
        <v>2166</v>
      </c>
      <c r="B198" s="134" t="s">
        <v>2209</v>
      </c>
      <c r="C198" s="141">
        <v>1</v>
      </c>
      <c r="D198" s="135" t="s">
        <v>65</v>
      </c>
      <c r="E198" s="135" t="s">
        <v>66</v>
      </c>
      <c r="F198" s="135" t="str">
        <f>UnitControlCenter!$B$10</f>
        <v>billion 2023 Euro</v>
      </c>
      <c r="G198" s="135" t="s">
        <v>2181</v>
      </c>
      <c r="H198" s="135" t="s">
        <v>2168</v>
      </c>
      <c r="I198" s="189" t="s">
        <v>2176</v>
      </c>
      <c r="J198" s="189"/>
    </row>
    <row r="199" spans="1:10" ht="72.5" x14ac:dyDescent="0.35">
      <c r="A199" s="2" t="s">
        <v>1235</v>
      </c>
      <c r="B199" s="2" t="s">
        <v>92</v>
      </c>
      <c r="C199" s="44">
        <v>1</v>
      </c>
      <c r="D199" s="1" t="s">
        <v>65</v>
      </c>
      <c r="E199" s="1" t="s">
        <v>1241</v>
      </c>
      <c r="F199" s="1" t="str">
        <f>UnitControlCenter!$B$22</f>
        <v>2023 Euro / megawatt-hour (MWh)</v>
      </c>
      <c r="G199" s="1" t="s">
        <v>2119</v>
      </c>
      <c r="H199" s="1" t="s">
        <v>2118</v>
      </c>
      <c r="I199" s="1" t="s">
        <v>2418</v>
      </c>
    </row>
    <row r="200" spans="1:10" ht="43.5" x14ac:dyDescent="0.35">
      <c r="A200" s="2" t="s">
        <v>1235</v>
      </c>
      <c r="B200" s="2" t="s">
        <v>438</v>
      </c>
      <c r="C200" s="44">
        <v>1</v>
      </c>
      <c r="D200" s="1" t="s">
        <v>65</v>
      </c>
      <c r="E200" s="1" t="s">
        <v>1241</v>
      </c>
      <c r="F200" s="1" t="str">
        <f>UnitControlCenter!$B$37</f>
        <v>2023 Euro / short ton</v>
      </c>
      <c r="G200" s="1" t="s">
        <v>1531</v>
      </c>
      <c r="H200" s="1" t="s">
        <v>1532</v>
      </c>
      <c r="I200" s="1" t="s">
        <v>1533</v>
      </c>
    </row>
    <row r="201" spans="1:10" x14ac:dyDescent="0.35">
      <c r="A201" s="2" t="s">
        <v>1235</v>
      </c>
      <c r="B201" s="2" t="s">
        <v>435</v>
      </c>
      <c r="C201" s="44">
        <v>1</v>
      </c>
      <c r="D201" s="1" t="s">
        <v>65</v>
      </c>
      <c r="E201" s="1" t="s">
        <v>1241</v>
      </c>
      <c r="F201" s="1" t="str">
        <f>UnitControlCenter!$B$37</f>
        <v>2023 Euro / short ton</v>
      </c>
      <c r="G201" s="1" t="s">
        <v>1252</v>
      </c>
      <c r="H201" s="1" t="s">
        <v>334</v>
      </c>
      <c r="I201" s="1" t="s">
        <v>1419</v>
      </c>
    </row>
    <row r="202" spans="1:10" ht="87" x14ac:dyDescent="0.35">
      <c r="A202" s="2" t="s">
        <v>1235</v>
      </c>
      <c r="B202" s="2" t="s">
        <v>86</v>
      </c>
      <c r="C202" s="44">
        <v>1</v>
      </c>
      <c r="D202" s="1" t="s">
        <v>65</v>
      </c>
      <c r="E202" s="1" t="s">
        <v>1241</v>
      </c>
      <c r="F202" s="1" t="str">
        <f>UnitControlCenter!$B$38</f>
        <v>2023 Euro / thousand cubic feet</v>
      </c>
      <c r="G202" s="1" t="s">
        <v>2121</v>
      </c>
      <c r="H202" s="1" t="s">
        <v>2120</v>
      </c>
      <c r="I202" s="1" t="s">
        <v>2419</v>
      </c>
    </row>
    <row r="203" spans="1:10" x14ac:dyDescent="0.35">
      <c r="A203" s="2" t="s">
        <v>1235</v>
      </c>
      <c r="B203" s="2" t="s">
        <v>94</v>
      </c>
      <c r="C203" s="44">
        <v>1</v>
      </c>
      <c r="D203" s="1" t="s">
        <v>65</v>
      </c>
      <c r="E203" s="1" t="s">
        <v>1241</v>
      </c>
      <c r="F203" s="1" t="str">
        <f>UnitControlCenter!$B$39</f>
        <v>2023 Euro / gallon</v>
      </c>
      <c r="G203" s="1" t="s">
        <v>1254</v>
      </c>
      <c r="H203" s="1" t="s">
        <v>329</v>
      </c>
      <c r="I203" s="44">
        <v>969696</v>
      </c>
      <c r="J203" s="44"/>
    </row>
    <row r="204" spans="1:10" ht="72.5" x14ac:dyDescent="0.35">
      <c r="A204" s="2" t="s">
        <v>1235</v>
      </c>
      <c r="B204" s="2" t="s">
        <v>95</v>
      </c>
      <c r="C204" s="44">
        <v>1</v>
      </c>
      <c r="D204" s="1" t="s">
        <v>65</v>
      </c>
      <c r="E204" s="1" t="s">
        <v>1241</v>
      </c>
      <c r="F204" s="1" t="str">
        <f>UnitControlCenter!$B$39</f>
        <v>2023 Euro / gallon</v>
      </c>
      <c r="G204" s="1" t="s">
        <v>1526</v>
      </c>
      <c r="H204" s="1" t="s">
        <v>1524</v>
      </c>
      <c r="I204" s="1" t="s">
        <v>1525</v>
      </c>
    </row>
    <row r="205" spans="1:10" ht="58" x14ac:dyDescent="0.35">
      <c r="A205" s="2" t="s">
        <v>1235</v>
      </c>
      <c r="B205" s="2" t="s">
        <v>91</v>
      </c>
      <c r="C205" s="44">
        <v>1</v>
      </c>
      <c r="D205" s="1" t="s">
        <v>65</v>
      </c>
      <c r="E205" s="1" t="s">
        <v>1241</v>
      </c>
      <c r="F205" s="1" t="str">
        <f>UnitControlCenter!$B$37</f>
        <v>2023 Euro / short ton</v>
      </c>
      <c r="G205" s="1" t="s">
        <v>1527</v>
      </c>
      <c r="H205" s="1" t="s">
        <v>1528</v>
      </c>
      <c r="I205" s="1" t="s">
        <v>1529</v>
      </c>
    </row>
    <row r="206" spans="1:10" ht="58" x14ac:dyDescent="0.35">
      <c r="A206" s="2" t="s">
        <v>1235</v>
      </c>
      <c r="B206" s="2" t="s">
        <v>1468</v>
      </c>
      <c r="C206" s="44">
        <v>1</v>
      </c>
      <c r="D206" s="1" t="s">
        <v>65</v>
      </c>
      <c r="E206" s="1" t="s">
        <v>1241</v>
      </c>
      <c r="F206" s="1" t="str">
        <f>UnitControlCenter!$B$40</f>
        <v>2023 Euro / barrel of oil</v>
      </c>
      <c r="G206" s="1" t="s">
        <v>1592</v>
      </c>
      <c r="H206" s="1" t="s">
        <v>1593</v>
      </c>
      <c r="I206" s="1" t="s">
        <v>1594</v>
      </c>
    </row>
    <row r="207" spans="1:10" ht="58" x14ac:dyDescent="0.35">
      <c r="A207" s="2" t="s">
        <v>1235</v>
      </c>
      <c r="B207" s="2" t="s">
        <v>1530</v>
      </c>
      <c r="C207" s="44">
        <v>1</v>
      </c>
      <c r="D207" s="1" t="s">
        <v>65</v>
      </c>
      <c r="E207" s="1" t="s">
        <v>1241</v>
      </c>
      <c r="F207" s="1" t="str">
        <f>UnitControlCenter!$B$39</f>
        <v>2023 Euro / gallon</v>
      </c>
      <c r="G207" s="1" t="s">
        <v>1534</v>
      </c>
      <c r="H207" s="1" t="s">
        <v>1251</v>
      </c>
      <c r="I207" s="1" t="s">
        <v>1464</v>
      </c>
    </row>
    <row r="208" spans="1:10" ht="29.5" thickBot="1" x14ac:dyDescent="0.4">
      <c r="A208" s="134" t="s">
        <v>1235</v>
      </c>
      <c r="B208" s="134" t="s">
        <v>1351</v>
      </c>
      <c r="C208" s="141">
        <v>1</v>
      </c>
      <c r="D208" s="135" t="s">
        <v>65</v>
      </c>
      <c r="E208" s="135" t="s">
        <v>1241</v>
      </c>
      <c r="F208" s="135" t="str">
        <f>UnitControlCenter!$B$41</f>
        <v>2023 Euro / kg</v>
      </c>
      <c r="G208" s="135" t="s">
        <v>1634</v>
      </c>
      <c r="H208" s="135" t="s">
        <v>1635</v>
      </c>
      <c r="I208" s="135" t="s">
        <v>1636</v>
      </c>
      <c r="J208" s="135"/>
    </row>
    <row r="209" spans="1:10" x14ac:dyDescent="0.35">
      <c r="A209" s="2" t="s">
        <v>1236</v>
      </c>
      <c r="B209" s="2" t="s">
        <v>2265</v>
      </c>
      <c r="C209" s="44">
        <v>1</v>
      </c>
      <c r="D209" s="1" t="s">
        <v>63</v>
      </c>
      <c r="E209" s="1" t="s">
        <v>64</v>
      </c>
      <c r="F209" s="1" t="str">
        <f>UnitControlCenter!$B$42</f>
        <v>2023 Euro / kilowatt-hour (kWh)</v>
      </c>
      <c r="G209" s="1" t="s">
        <v>1255</v>
      </c>
    </row>
    <row r="210" spans="1:10" ht="29" x14ac:dyDescent="0.35">
      <c r="A210" s="2" t="s">
        <v>1236</v>
      </c>
      <c r="B210" s="2" t="s">
        <v>1237</v>
      </c>
      <c r="C210" s="44">
        <v>1</v>
      </c>
      <c r="D210" s="1" t="s">
        <v>65</v>
      </c>
      <c r="E210" s="1" t="s">
        <v>64</v>
      </c>
      <c r="F210" s="1" t="str">
        <f>UnitControlCenter!$B$44</f>
        <v>cost of eqpt. to capture 1 metric ton CO2e/yr (2023 Euro)</v>
      </c>
      <c r="G210" s="1" t="s">
        <v>1259</v>
      </c>
      <c r="H210" s="1" t="s">
        <v>1260</v>
      </c>
      <c r="I210" s="1" t="s">
        <v>1426</v>
      </c>
    </row>
    <row r="211" spans="1:10" x14ac:dyDescent="0.35">
      <c r="A211" s="2" t="s">
        <v>1236</v>
      </c>
      <c r="B211" s="2" t="s">
        <v>1238</v>
      </c>
      <c r="C211" s="44">
        <v>1</v>
      </c>
      <c r="D211" s="1" t="s">
        <v>63</v>
      </c>
      <c r="E211" s="1" t="s">
        <v>64</v>
      </c>
      <c r="F211" s="1" t="str">
        <f>UnitControlCenter!$B$45</f>
        <v>million 2023 Euro / megawatt (MW)</v>
      </c>
      <c r="G211" s="1" t="s">
        <v>1256</v>
      </c>
    </row>
    <row r="212" spans="1:10" x14ac:dyDescent="0.35">
      <c r="A212" s="2" t="s">
        <v>1236</v>
      </c>
      <c r="B212" s="2" t="s">
        <v>1239</v>
      </c>
      <c r="C212" s="44">
        <v>1</v>
      </c>
      <c r="D212" s="1" t="s">
        <v>63</v>
      </c>
      <c r="E212" s="1" t="s">
        <v>64</v>
      </c>
      <c r="F212" s="1" t="str">
        <f>UnitControlCenter!$B$45</f>
        <v>million 2023 Euro / megawatt (MW)</v>
      </c>
      <c r="G212" s="1" t="s">
        <v>1257</v>
      </c>
    </row>
    <row r="213" spans="1:10" x14ac:dyDescent="0.35">
      <c r="A213" s="2" t="s">
        <v>1236</v>
      </c>
      <c r="B213" s="2" t="s">
        <v>1240</v>
      </c>
      <c r="C213" s="44">
        <v>1</v>
      </c>
      <c r="D213" s="1" t="s">
        <v>63</v>
      </c>
      <c r="E213" s="1" t="s">
        <v>64</v>
      </c>
      <c r="F213" s="1" t="str">
        <f>UnitControlCenter!$B$45</f>
        <v>million 2023 Euro / megawatt (MW)</v>
      </c>
      <c r="G213" s="1" t="s">
        <v>1258</v>
      </c>
    </row>
    <row r="214" spans="1:10" ht="29.5" thickBot="1" x14ac:dyDescent="0.4">
      <c r="A214" s="134" t="s">
        <v>1236</v>
      </c>
      <c r="B214" s="134" t="s">
        <v>1366</v>
      </c>
      <c r="C214" s="141">
        <v>1</v>
      </c>
      <c r="D214" s="135" t="s">
        <v>63</v>
      </c>
      <c r="E214" s="135" t="s">
        <v>64</v>
      </c>
      <c r="F214" s="135" t="str">
        <f>UnitControlCenter!$B$46</f>
        <v>cost of eqpt. to produce 1 kg H2/yr (2023 Euro)</v>
      </c>
      <c r="G214" s="135" t="s">
        <v>1367</v>
      </c>
      <c r="H214" s="135"/>
      <c r="I214" s="135"/>
      <c r="J214" s="135"/>
    </row>
  </sheetData>
  <phoneticPr fontId="9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5" workbookViewId="0">
      <selection activeCell="B320" sqref="B320"/>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2361</v>
      </c>
      <c r="B3" s="263" t="s">
        <v>2363</v>
      </c>
      <c r="C3" s="219"/>
      <c r="D3" s="262" t="s">
        <v>2362</v>
      </c>
    </row>
    <row r="4" spans="1:5" x14ac:dyDescent="0.35">
      <c r="A4" t="s">
        <v>1428</v>
      </c>
      <c r="B4" s="20" t="s">
        <v>1422</v>
      </c>
      <c r="C4" s="130"/>
      <c r="D4" s="262" t="s">
        <v>2365</v>
      </c>
      <c r="E4" t="s">
        <v>2368</v>
      </c>
    </row>
    <row r="5" spans="1:5" x14ac:dyDescent="0.35">
      <c r="A5" t="s">
        <v>2372</v>
      </c>
      <c r="B5" s="113" t="s">
        <v>2373</v>
      </c>
      <c r="C5" s="221"/>
      <c r="D5" s="262" t="s">
        <v>2367</v>
      </c>
      <c r="E5" t="s">
        <v>2371</v>
      </c>
    </row>
    <row r="6" spans="1:5" x14ac:dyDescent="0.35">
      <c r="A6" t="s">
        <v>2717</v>
      </c>
      <c r="B6" s="113" t="s">
        <v>2718</v>
      </c>
      <c r="C6" s="264"/>
      <c r="D6" s="262" t="s">
        <v>2719</v>
      </c>
    </row>
    <row r="7" spans="1:5" x14ac:dyDescent="0.35">
      <c r="A7" t="s">
        <v>2720</v>
      </c>
      <c r="B7" s="113" t="s">
        <v>2721</v>
      </c>
      <c r="C7" s="265"/>
      <c r="D7" s="262" t="s">
        <v>2722</v>
      </c>
    </row>
    <row r="8" spans="1:5" x14ac:dyDescent="0.35">
      <c r="A8" t="s">
        <v>2723</v>
      </c>
      <c r="B8" s="268" t="s">
        <v>2762</v>
      </c>
      <c r="C8" s="266"/>
      <c r="D8" s="262" t="s">
        <v>2724</v>
      </c>
    </row>
    <row r="9" spans="1:5" x14ac:dyDescent="0.35">
      <c r="A9" t="s">
        <v>2717</v>
      </c>
      <c r="B9" s="113" t="s">
        <v>2374</v>
      </c>
      <c r="C9" s="153"/>
      <c r="D9" t="s">
        <v>2351</v>
      </c>
    </row>
    <row r="10" spans="1:5" x14ac:dyDescent="0.35">
      <c r="A10" t="s">
        <v>2378</v>
      </c>
      <c r="B10" s="113" t="s">
        <v>2379</v>
      </c>
      <c r="C10" s="222"/>
      <c r="D10" s="262" t="s">
        <v>2352</v>
      </c>
    </row>
    <row r="11" spans="1:5" x14ac:dyDescent="0.35">
      <c r="A11" t="s">
        <v>1388</v>
      </c>
      <c r="B11" s="20" t="s">
        <v>1399</v>
      </c>
      <c r="C11" s="118"/>
      <c r="D11" t="s">
        <v>428</v>
      </c>
    </row>
    <row r="12" spans="1:5" x14ac:dyDescent="0.35">
      <c r="A12" t="s">
        <v>2338</v>
      </c>
      <c r="B12" s="20" t="s">
        <v>2337</v>
      </c>
      <c r="C12" s="211"/>
      <c r="D12" t="s">
        <v>2280</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2375</v>
      </c>
      <c r="C20" s="154"/>
      <c r="D20" t="s">
        <v>2282</v>
      </c>
    </row>
    <row r="21" spans="1:4" x14ac:dyDescent="0.35">
      <c r="A21" t="s">
        <v>1405</v>
      </c>
      <c r="B21" s="20" t="s">
        <v>1401</v>
      </c>
      <c r="C21" s="123"/>
      <c r="D21" t="s">
        <v>2283</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2336</v>
      </c>
      <c r="B28" s="20" t="s">
        <v>2376</v>
      </c>
      <c r="C28" s="210"/>
      <c r="D28" t="s">
        <v>2279</v>
      </c>
    </row>
    <row r="29" spans="1:4" x14ac:dyDescent="0.35">
      <c r="A29" t="s">
        <v>1389</v>
      </c>
      <c r="B29" s="113" t="s">
        <v>1394</v>
      </c>
      <c r="C29" s="116"/>
      <c r="D29" t="s">
        <v>2223</v>
      </c>
    </row>
    <row r="30" spans="1:4" x14ac:dyDescent="0.35">
      <c r="A30" t="s">
        <v>2224</v>
      </c>
      <c r="B30" s="113" t="s">
        <v>2225</v>
      </c>
      <c r="C30" s="205"/>
      <c r="D30" t="s">
        <v>2222</v>
      </c>
    </row>
    <row r="31" spans="1:4" x14ac:dyDescent="0.35">
      <c r="A31" t="s">
        <v>1924</v>
      </c>
      <c r="B31" s="17" t="s">
        <v>2377</v>
      </c>
      <c r="C31" s="155"/>
      <c r="D31" t="s">
        <v>2281</v>
      </c>
    </row>
    <row r="32" spans="1:4" x14ac:dyDescent="0.35">
      <c r="A32" t="s">
        <v>1413</v>
      </c>
      <c r="B32" s="20" t="s">
        <v>1412</v>
      </c>
      <c r="C32" s="125"/>
      <c r="D32" t="s">
        <v>435</v>
      </c>
    </row>
    <row r="33" spans="1:5" x14ac:dyDescent="0.35">
      <c r="A33" t="s">
        <v>1925</v>
      </c>
      <c r="B33" s="152" t="s">
        <v>1918</v>
      </c>
      <c r="C33" s="151"/>
      <c r="D33" t="s">
        <v>2278</v>
      </c>
    </row>
    <row r="34" spans="1:5" x14ac:dyDescent="0.35">
      <c r="A34" t="s">
        <v>1383</v>
      </c>
      <c r="B34" s="113" t="s">
        <v>1393</v>
      </c>
      <c r="C34" s="115"/>
      <c r="D34" t="s">
        <v>438</v>
      </c>
    </row>
    <row r="35" spans="1:5" x14ac:dyDescent="0.35">
      <c r="A35" t="s">
        <v>2372</v>
      </c>
      <c r="B35" s="113" t="s">
        <v>2373</v>
      </c>
      <c r="C35" s="221"/>
      <c r="D35" t="s">
        <v>2366</v>
      </c>
      <c r="E35" t="s">
        <v>2370</v>
      </c>
    </row>
    <row r="36" spans="1:5" x14ac:dyDescent="0.35">
      <c r="A36" t="s">
        <v>1428</v>
      </c>
      <c r="B36" s="20" t="s">
        <v>1422</v>
      </c>
      <c r="C36" s="130"/>
      <c r="D36" s="262" t="s">
        <v>2364</v>
      </c>
      <c r="E36" t="s">
        <v>2369</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2725</v>
      </c>
    </row>
    <row r="49" spans="1:4" x14ac:dyDescent="0.35">
      <c r="A49" t="s">
        <v>1424</v>
      </c>
      <c r="B49" s="20" t="s">
        <v>1418</v>
      </c>
      <c r="C49" s="127"/>
      <c r="D49" t="s">
        <v>2726</v>
      </c>
    </row>
    <row r="50" spans="1:4" x14ac:dyDescent="0.35">
      <c r="A50" t="s">
        <v>1403</v>
      </c>
      <c r="B50" s="20" t="s">
        <v>1419</v>
      </c>
      <c r="C50" s="122"/>
      <c r="D50" t="s">
        <v>2727</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2090</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1990</v>
      </c>
    </row>
    <row r="106" spans="1:4" x14ac:dyDescent="0.35">
      <c r="A106" t="s">
        <v>1396</v>
      </c>
      <c r="B106" s="113" t="s">
        <v>1397</v>
      </c>
      <c r="C106" s="117"/>
      <c r="D106" t="s">
        <v>1991</v>
      </c>
    </row>
    <row r="108" spans="1:4" x14ac:dyDescent="0.35">
      <c r="A108" s="42" t="s">
        <v>1992</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1993</v>
      </c>
    </row>
    <row r="111" spans="1:4" x14ac:dyDescent="0.35">
      <c r="A111" t="s">
        <v>1403</v>
      </c>
      <c r="B111" s="20" t="s">
        <v>1419</v>
      </c>
      <c r="C111" s="122"/>
      <c r="D111" t="s">
        <v>1994</v>
      </c>
    </row>
    <row r="112" spans="1:4" x14ac:dyDescent="0.35">
      <c r="A112" t="s">
        <v>1396</v>
      </c>
      <c r="B112" s="113" t="s">
        <v>1397</v>
      </c>
      <c r="C112" s="117"/>
      <c r="D112" t="s">
        <v>1995</v>
      </c>
    </row>
    <row r="113" spans="1:4" x14ac:dyDescent="0.35">
      <c r="A113" t="s">
        <v>1404</v>
      </c>
      <c r="B113" s="20" t="s">
        <v>1400</v>
      </c>
      <c r="C113" s="121"/>
      <c r="D113" t="s">
        <v>1996</v>
      </c>
    </row>
    <row r="115" spans="1:4" x14ac:dyDescent="0.35">
      <c r="A115" s="42" t="s">
        <v>1997</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1998</v>
      </c>
    </row>
    <row r="118" spans="1:4" x14ac:dyDescent="0.35">
      <c r="A118" t="s">
        <v>1405</v>
      </c>
      <c r="B118" s="20" t="s">
        <v>1401</v>
      </c>
      <c r="C118" s="123"/>
      <c r="D118" t="s">
        <v>1999</v>
      </c>
    </row>
    <row r="120" spans="1:4" x14ac:dyDescent="0.35">
      <c r="A120" s="42" t="s">
        <v>2000</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2001</v>
      </c>
    </row>
    <row r="123" spans="1:4" x14ac:dyDescent="0.35">
      <c r="A123" t="s">
        <v>1404</v>
      </c>
      <c r="B123" s="20" t="s">
        <v>1400</v>
      </c>
      <c r="C123" s="121"/>
      <c r="D123" t="s">
        <v>2002</v>
      </c>
    </row>
    <row r="124" spans="1:4" x14ac:dyDescent="0.35">
      <c r="A124" t="s">
        <v>1406</v>
      </c>
      <c r="B124" s="20" t="s">
        <v>1402</v>
      </c>
      <c r="C124" s="124"/>
      <c r="D124" t="s">
        <v>2003</v>
      </c>
    </row>
    <row r="125" spans="1:4" x14ac:dyDescent="0.35">
      <c r="A125" t="s">
        <v>1396</v>
      </c>
      <c r="B125" s="113" t="s">
        <v>1397</v>
      </c>
      <c r="C125" s="117"/>
      <c r="D125" t="s">
        <v>2004</v>
      </c>
    </row>
    <row r="126" spans="1:4" x14ac:dyDescent="0.35">
      <c r="A126" t="s">
        <v>1403</v>
      </c>
      <c r="B126" s="20" t="s">
        <v>1419</v>
      </c>
      <c r="C126" s="122"/>
      <c r="D126" t="s">
        <v>2005</v>
      </c>
    </row>
    <row r="127" spans="1:4" x14ac:dyDescent="0.35">
      <c r="A127" t="s">
        <v>1383</v>
      </c>
      <c r="B127" s="113" t="s">
        <v>1393</v>
      </c>
      <c r="C127" s="115"/>
      <c r="D127" t="s">
        <v>2006</v>
      </c>
    </row>
    <row r="128" spans="1:4" x14ac:dyDescent="0.35">
      <c r="A128" t="s">
        <v>1389</v>
      </c>
      <c r="B128" s="113" t="s">
        <v>1394</v>
      </c>
      <c r="C128" s="116"/>
      <c r="D128" t="s">
        <v>2007</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2296</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2304</v>
      </c>
    </row>
    <row r="255" spans="1:4" x14ac:dyDescent="0.35">
      <c r="A255" t="s">
        <v>1403</v>
      </c>
      <c r="B255" s="20" t="s">
        <v>1419</v>
      </c>
      <c r="C255" s="122"/>
      <c r="D255" t="s">
        <v>2305</v>
      </c>
    </row>
    <row r="256" spans="1:4" x14ac:dyDescent="0.35">
      <c r="A256" t="s">
        <v>1424</v>
      </c>
      <c r="B256" s="20" t="s">
        <v>1418</v>
      </c>
      <c r="C256" s="127"/>
      <c r="D256" t="s">
        <v>2306</v>
      </c>
    </row>
    <row r="257" spans="1:4" x14ac:dyDescent="0.35">
      <c r="A257" t="s">
        <v>1389</v>
      </c>
      <c r="B257" s="113" t="s">
        <v>1394</v>
      </c>
      <c r="C257" s="116"/>
      <c r="D257" t="s">
        <v>2307</v>
      </c>
    </row>
    <row r="258" spans="1:4" x14ac:dyDescent="0.35">
      <c r="A258" t="s">
        <v>1404</v>
      </c>
      <c r="B258" s="20" t="s">
        <v>1400</v>
      </c>
      <c r="C258" s="121"/>
      <c r="D258" t="s">
        <v>2308</v>
      </c>
    </row>
    <row r="259" spans="1:4" x14ac:dyDescent="0.35">
      <c r="A259" t="s">
        <v>1383</v>
      </c>
      <c r="B259" s="113" t="s">
        <v>1393</v>
      </c>
      <c r="C259" s="115"/>
      <c r="D259" t="s">
        <v>2309</v>
      </c>
    </row>
    <row r="260" spans="1:4" x14ac:dyDescent="0.35">
      <c r="A260" t="s">
        <v>1405</v>
      </c>
      <c r="B260" s="20" t="s">
        <v>1401</v>
      </c>
      <c r="C260" s="123"/>
      <c r="D260" t="s">
        <v>2310</v>
      </c>
    </row>
    <row r="261" spans="1:4" x14ac:dyDescent="0.35">
      <c r="A261" t="s">
        <v>1428</v>
      </c>
      <c r="B261" s="20" t="s">
        <v>1422</v>
      </c>
      <c r="C261" s="130"/>
      <c r="D261" t="s">
        <v>2311</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2734</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2735</v>
      </c>
    </row>
    <row r="320" spans="1:4" x14ac:dyDescent="0.35">
      <c r="A320" t="s">
        <v>2736</v>
      </c>
      <c r="B320" s="20" t="s">
        <v>2737</v>
      </c>
      <c r="C320" s="100"/>
      <c r="D320" t="s">
        <v>2738</v>
      </c>
    </row>
    <row r="321" spans="1:4" x14ac:dyDescent="0.35">
      <c r="A321" t="s">
        <v>1390</v>
      </c>
      <c r="B321" s="113" t="s">
        <v>1391</v>
      </c>
      <c r="C321" s="109"/>
      <c r="D321" t="s">
        <v>2739</v>
      </c>
    </row>
    <row r="322" spans="1:4" x14ac:dyDescent="0.35">
      <c r="A322" t="s">
        <v>1469</v>
      </c>
      <c r="B322" s="113" t="s">
        <v>1471</v>
      </c>
      <c r="C322" s="131"/>
      <c r="D322" t="s">
        <v>2740</v>
      </c>
    </row>
    <row r="323" spans="1:4" x14ac:dyDescent="0.35">
      <c r="A323" t="s">
        <v>2741</v>
      </c>
      <c r="B323" s="113">
        <v>808080</v>
      </c>
      <c r="C323" s="267"/>
      <c r="D323" t="s">
        <v>2742</v>
      </c>
    </row>
    <row r="324" spans="1:4" x14ac:dyDescent="0.35">
      <c r="A324" t="s">
        <v>1396</v>
      </c>
      <c r="B324" s="113" t="s">
        <v>1397</v>
      </c>
      <c r="C324" s="117"/>
      <c r="D324" t="s">
        <v>2743</v>
      </c>
    </row>
    <row r="325" spans="1:4" x14ac:dyDescent="0.35">
      <c r="A325" t="s">
        <v>1404</v>
      </c>
      <c r="B325" s="20" t="s">
        <v>1400</v>
      </c>
      <c r="C325" s="121"/>
      <c r="D325" t="s">
        <v>2744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2220</v>
      </c>
      <c r="C2" s="102" t="s">
        <v>2221</v>
      </c>
    </row>
    <row r="3" spans="1:3" x14ac:dyDescent="0.35">
      <c r="A3" t="s">
        <v>2760</v>
      </c>
      <c r="B3" t="s">
        <v>2526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C7" sqref="A6:C7"/>
    </sheetView>
  </sheetViews>
  <sheetFormatPr defaultColWidth="11.453125" defaultRowHeight="14.5" x14ac:dyDescent="0.35"/>
  <cols>
    <col min="1" max="1" width="11.1796875" customWidth="1"/>
    <col min="2" max="2" width="25.1796875" customWidth="1"/>
    <col min="3" max="3" width="10.1796875" style="218" customWidth="1"/>
    <col min="4" max="33" width="10.1796875" customWidth="1"/>
  </cols>
  <sheetData>
    <row r="1" spans="1:33" x14ac:dyDescent="0.35">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opLeftCell="A5" workbookViewId="0">
      <selection activeCell="A8" sqref="A8:XFD15"/>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214" t="s">
        <v>2339</v>
      </c>
      <c r="B1" s="215" t="s">
        <v>2340</v>
      </c>
      <c r="C1" s="215" t="s">
        <v>2341</v>
      </c>
      <c r="D1" s="215" t="s">
        <v>2342</v>
      </c>
      <c r="E1" s="215" t="s">
        <v>2343</v>
      </c>
      <c r="F1" s="216" t="s">
        <v>2344</v>
      </c>
    </row>
    <row r="2" spans="1:6" ht="29" x14ac:dyDescent="0.35">
      <c r="A2" s="1" t="s">
        <v>2570</v>
      </c>
      <c r="B2" s="1" t="s">
        <v>2556</v>
      </c>
      <c r="C2" s="1">
        <v>2030</v>
      </c>
      <c r="D2" s="5">
        <v>2170</v>
      </c>
      <c r="E2" s="5">
        <v>2210</v>
      </c>
      <c r="F2" t="s">
        <v>2575</v>
      </c>
    </row>
    <row r="3" spans="1:6" ht="29" x14ac:dyDescent="0.35">
      <c r="A3" s="1" t="s">
        <v>2570</v>
      </c>
      <c r="B3" s="1" t="s">
        <v>2555</v>
      </c>
      <c r="C3" s="1">
        <v>2040</v>
      </c>
      <c r="D3" s="5">
        <v>456</v>
      </c>
      <c r="E3" s="5">
        <v>506</v>
      </c>
      <c r="F3" t="s">
        <v>2574</v>
      </c>
    </row>
    <row r="4" spans="1:6" ht="29" x14ac:dyDescent="0.35">
      <c r="A4" s="1" t="s">
        <v>2569</v>
      </c>
      <c r="B4" s="1" t="s">
        <v>2556</v>
      </c>
      <c r="C4" s="1">
        <v>2030</v>
      </c>
      <c r="D4" s="5">
        <v>2072</v>
      </c>
      <c r="E4" s="5">
        <v>2112</v>
      </c>
      <c r="F4" t="s">
        <v>2572</v>
      </c>
    </row>
    <row r="5" spans="1:6" ht="29" x14ac:dyDescent="0.35">
      <c r="A5" s="1" t="s">
        <v>2569</v>
      </c>
      <c r="B5" s="1" t="s">
        <v>2555</v>
      </c>
      <c r="C5" s="1">
        <v>2040</v>
      </c>
      <c r="D5" s="5">
        <v>445</v>
      </c>
      <c r="E5" s="5">
        <v>485</v>
      </c>
      <c r="F5" t="s">
        <v>2573</v>
      </c>
    </row>
    <row r="6" spans="1:6" ht="43.5" x14ac:dyDescent="0.35">
      <c r="A6" s="1" t="s">
        <v>2576</v>
      </c>
      <c r="B6" s="1" t="s">
        <v>2578</v>
      </c>
      <c r="C6" s="1">
        <v>2030</v>
      </c>
      <c r="D6" s="39">
        <f>'Target Calculations'!P12*0.99</f>
        <v>11427.347249999999</v>
      </c>
      <c r="E6" s="39">
        <f>'Target Calculations'!P12*1.01</f>
        <v>11658.20275</v>
      </c>
      <c r="F6" t="s">
        <v>2597</v>
      </c>
    </row>
    <row r="7" spans="1:6" ht="43.5" x14ac:dyDescent="0.35">
      <c r="A7" s="1" t="s">
        <v>2577</v>
      </c>
      <c r="B7" s="1" t="s">
        <v>2581</v>
      </c>
      <c r="C7" s="1">
        <v>2030</v>
      </c>
      <c r="D7" s="39">
        <f>'Target Calculations'!P16*0.99</f>
        <v>8784.9530999999988</v>
      </c>
      <c r="E7" s="39">
        <f>'Target Calculations'!P16*1.01</f>
        <v>8962.4268999999986</v>
      </c>
      <c r="F7" t="s">
        <v>2596</v>
      </c>
    </row>
    <row r="8" spans="1:6" x14ac:dyDescent="0.35">
      <c r="A8" s="1"/>
      <c r="B8" s="1"/>
      <c r="C8" s="1"/>
      <c r="D8" s="5"/>
      <c r="E8" s="5"/>
    </row>
    <row r="9" spans="1:6" x14ac:dyDescent="0.35">
      <c r="A9" s="1"/>
      <c r="B9" s="1"/>
      <c r="C9" s="1"/>
      <c r="D9" s="5"/>
      <c r="E9" s="5"/>
    </row>
    <row r="10" spans="1:6" x14ac:dyDescent="0.35">
      <c r="A10" s="1"/>
      <c r="B10" s="1"/>
      <c r="C10" s="1"/>
      <c r="D10" s="5"/>
      <c r="E10" s="5"/>
    </row>
    <row r="11" spans="1:6" x14ac:dyDescent="0.35">
      <c r="A11" s="1"/>
      <c r="B11" s="1"/>
      <c r="C11" s="1"/>
      <c r="D11" s="5"/>
      <c r="E11" s="5"/>
    </row>
    <row r="12" spans="1:6" x14ac:dyDescent="0.35">
      <c r="A12" s="1"/>
      <c r="B12" s="1"/>
      <c r="C12" s="1"/>
      <c r="D12" s="5"/>
      <c r="E12" s="5"/>
    </row>
    <row r="13" spans="1:6" x14ac:dyDescent="0.35">
      <c r="A13" s="1"/>
      <c r="B13" s="1"/>
      <c r="C13" s="1"/>
      <c r="D13" s="5"/>
      <c r="E13" s="5"/>
    </row>
    <row r="14" spans="1:6" x14ac:dyDescent="0.35">
      <c r="A14" s="1"/>
      <c r="B14" s="1"/>
      <c r="C14" s="1"/>
      <c r="D14" s="5"/>
      <c r="E14" s="5"/>
    </row>
    <row r="15" spans="1:6" x14ac:dyDescent="0.35">
      <c r="A15" s="1"/>
      <c r="B15" s="1"/>
      <c r="C15" s="1"/>
      <c r="D15" s="5"/>
      <c r="E1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81640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0" t="s">
        <v>2456</v>
      </c>
      <c r="B1" s="270"/>
      <c r="C1" s="270"/>
      <c r="D1" s="270"/>
      <c r="E1" s="270"/>
      <c r="F1" s="226"/>
      <c r="G1" s="226"/>
      <c r="H1" s="226"/>
      <c r="I1" s="226"/>
      <c r="J1" s="159" t="s">
        <v>2457</v>
      </c>
      <c r="O1" s="224" t="s">
        <v>2451</v>
      </c>
    </row>
    <row r="2" spans="1:21" ht="15.5" x14ac:dyDescent="0.35">
      <c r="A2" s="165" t="s">
        <v>494</v>
      </c>
      <c r="B2" s="227"/>
      <c r="C2" s="227"/>
      <c r="D2" s="227"/>
      <c r="E2" s="227"/>
      <c r="F2" s="226"/>
      <c r="G2" s="226"/>
      <c r="H2" s="226"/>
      <c r="I2" s="226"/>
      <c r="J2" s="159" t="s">
        <v>2458</v>
      </c>
      <c r="O2" t="s">
        <v>2452</v>
      </c>
      <c r="P2" t="s">
        <v>2453</v>
      </c>
      <c r="U2">
        <v>0.55000000000000004</v>
      </c>
    </row>
    <row r="3" spans="1:21" x14ac:dyDescent="0.35">
      <c r="A3" s="226"/>
      <c r="B3" s="226"/>
      <c r="C3" s="226"/>
      <c r="D3" s="226"/>
      <c r="E3" s="226"/>
      <c r="F3" s="226"/>
      <c r="G3" s="226"/>
      <c r="H3" s="226"/>
      <c r="I3" s="226"/>
      <c r="J3" s="159" t="s">
        <v>2459</v>
      </c>
      <c r="O3">
        <v>1990</v>
      </c>
      <c r="P3" s="225">
        <v>4867</v>
      </c>
      <c r="Q3" t="s">
        <v>2454</v>
      </c>
      <c r="U3">
        <v>0.9</v>
      </c>
    </row>
    <row r="4" spans="1:21" x14ac:dyDescent="0.35">
      <c r="A4" s="226"/>
      <c r="B4" s="226"/>
      <c r="C4" s="226"/>
      <c r="D4" s="226"/>
      <c r="E4" s="226"/>
      <c r="F4" s="226"/>
      <c r="G4" s="226"/>
      <c r="H4" s="226"/>
      <c r="I4" s="226"/>
      <c r="J4" s="228"/>
      <c r="O4">
        <v>2030</v>
      </c>
      <c r="P4" s="39">
        <f>P3-(P3*U2)</f>
        <v>2190.1499999999996</v>
      </c>
      <c r="Q4" t="s">
        <v>2454</v>
      </c>
    </row>
    <row r="5" spans="1:21" ht="46" x14ac:dyDescent="0.35">
      <c r="A5" s="229" t="s">
        <v>522</v>
      </c>
      <c r="B5" s="230" t="s">
        <v>532</v>
      </c>
      <c r="C5" s="230" t="s">
        <v>469</v>
      </c>
      <c r="D5" s="230" t="s">
        <v>470</v>
      </c>
      <c r="E5" s="230" t="s">
        <v>2460</v>
      </c>
      <c r="F5" s="230" t="s">
        <v>2461</v>
      </c>
      <c r="G5" s="230" t="s">
        <v>488</v>
      </c>
      <c r="H5" s="231" t="s">
        <v>2462</v>
      </c>
      <c r="I5" s="230" t="s">
        <v>520</v>
      </c>
      <c r="J5" s="230" t="s">
        <v>2463</v>
      </c>
      <c r="O5">
        <v>2040</v>
      </c>
      <c r="P5" s="39">
        <f>P3-(P3*U3)</f>
        <v>486.69999999999982</v>
      </c>
    </row>
    <row r="6" spans="1:21" ht="15" thickBot="1" x14ac:dyDescent="0.4">
      <c r="A6" s="232" t="s">
        <v>523</v>
      </c>
      <c r="B6" s="271" t="s">
        <v>2464</v>
      </c>
      <c r="C6" s="272"/>
      <c r="D6" s="272"/>
      <c r="E6" s="272"/>
      <c r="F6" s="272"/>
      <c r="G6" s="272"/>
      <c r="H6" s="272"/>
      <c r="I6" s="272"/>
      <c r="J6" s="273"/>
    </row>
    <row r="7" spans="1:21" ht="15" thickTop="1" x14ac:dyDescent="0.35">
      <c r="A7" s="233" t="s">
        <v>2465</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2566</v>
      </c>
      <c r="P7" t="s">
        <v>2567</v>
      </c>
    </row>
    <row r="8" spans="1:21" x14ac:dyDescent="0.35">
      <c r="A8" s="235" t="s">
        <v>2466</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2467</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2468</v>
      </c>
      <c r="B10" s="234">
        <v>1434674.4049809792</v>
      </c>
      <c r="C10" s="234">
        <v>1032.9878891034887</v>
      </c>
      <c r="D10" s="234">
        <v>6343.0637600165155</v>
      </c>
      <c r="E10" s="201" t="s">
        <v>184</v>
      </c>
      <c r="F10" s="201" t="s">
        <v>184</v>
      </c>
      <c r="G10" s="201" t="s">
        <v>184</v>
      </c>
      <c r="H10" s="201" t="s">
        <v>184</v>
      </c>
      <c r="I10" s="201" t="s">
        <v>184</v>
      </c>
      <c r="J10" s="234">
        <v>1442050.4566300991</v>
      </c>
      <c r="O10" t="s">
        <v>2579</v>
      </c>
      <c r="T10" t="s">
        <v>2584</v>
      </c>
    </row>
    <row r="11" spans="1:21" x14ac:dyDescent="0.35">
      <c r="A11" s="237" t="s">
        <v>2469</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2582</v>
      </c>
      <c r="T11">
        <f>11630000000000*10^-12</f>
        <v>11.629999999999999</v>
      </c>
    </row>
    <row r="12" spans="1:21" x14ac:dyDescent="0.35">
      <c r="A12" s="237" t="s">
        <v>2470</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2583</v>
      </c>
    </row>
    <row r="13" spans="1:21" x14ac:dyDescent="0.35">
      <c r="A13" s="237" t="s">
        <v>2471</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2472</v>
      </c>
      <c r="B14" s="234">
        <v>21545.150831198331</v>
      </c>
      <c r="C14" s="234">
        <v>333.78236995185432</v>
      </c>
      <c r="D14" s="234">
        <v>174.1993457969333</v>
      </c>
      <c r="E14" s="201" t="s">
        <v>184</v>
      </c>
      <c r="F14" s="201" t="s">
        <v>184</v>
      </c>
      <c r="G14" s="201" t="s">
        <v>184</v>
      </c>
      <c r="H14" s="201" t="s">
        <v>184</v>
      </c>
      <c r="I14" s="201" t="s">
        <v>184</v>
      </c>
      <c r="J14" s="234">
        <v>22053.132546947119</v>
      </c>
      <c r="O14" t="s">
        <v>2580</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2582</v>
      </c>
    </row>
    <row r="16" spans="1:21" x14ac:dyDescent="0.35">
      <c r="A16" s="237" t="s">
        <v>2473</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2583</v>
      </c>
    </row>
    <row r="17" spans="1:16" x14ac:dyDescent="0.35">
      <c r="A17" s="237" t="s">
        <v>2474</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2475</v>
      </c>
      <c r="B18" s="234" t="s">
        <v>484</v>
      </c>
      <c r="C18" s="201" t="s">
        <v>184</v>
      </c>
      <c r="D18" s="201" t="s">
        <v>184</v>
      </c>
      <c r="E18" s="201" t="s">
        <v>184</v>
      </c>
      <c r="F18" s="201" t="s">
        <v>184</v>
      </c>
      <c r="G18" s="201" t="s">
        <v>184</v>
      </c>
      <c r="H18" s="201" t="s">
        <v>184</v>
      </c>
      <c r="I18" s="201" t="s">
        <v>184</v>
      </c>
      <c r="J18" s="234" t="s">
        <v>484</v>
      </c>
      <c r="O18" t="s">
        <v>2586</v>
      </c>
      <c r="P18" s="209" t="s">
        <v>2585</v>
      </c>
    </row>
    <row r="19" spans="1:16" x14ac:dyDescent="0.35">
      <c r="A19" s="235" t="s">
        <v>2476</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2477</v>
      </c>
      <c r="B20" s="234">
        <v>134060.96263845492</v>
      </c>
      <c r="C20" s="201" t="s">
        <v>184</v>
      </c>
      <c r="D20" s="201" t="s">
        <v>184</v>
      </c>
      <c r="E20" s="201" t="s">
        <v>184</v>
      </c>
      <c r="F20" s="201" t="s">
        <v>184</v>
      </c>
      <c r="G20" s="201" t="s">
        <v>184</v>
      </c>
      <c r="H20" s="201" t="s">
        <v>184</v>
      </c>
      <c r="I20" s="201" t="s">
        <v>184</v>
      </c>
      <c r="J20" s="234">
        <v>134060.96263845492</v>
      </c>
      <c r="K20" t="s">
        <v>2455</v>
      </c>
      <c r="L20" t="s">
        <v>2518</v>
      </c>
    </row>
    <row r="21" spans="1:16" x14ac:dyDescent="0.35">
      <c r="A21" s="238" t="s">
        <v>2478</v>
      </c>
      <c r="B21" s="234">
        <v>51281.034113690999</v>
      </c>
      <c r="C21" s="234">
        <v>1280.460552968452</v>
      </c>
      <c r="D21" s="234">
        <v>78581.48269004513</v>
      </c>
      <c r="E21" s="234">
        <v>12809.4526634704</v>
      </c>
      <c r="F21" s="234">
        <v>3955.4192101203689</v>
      </c>
      <c r="G21" s="234">
        <v>1902.2075</v>
      </c>
      <c r="H21" s="234">
        <v>4669.7150000000001</v>
      </c>
      <c r="I21" s="234" t="s">
        <v>2479</v>
      </c>
      <c r="J21" s="234">
        <v>154479.77173029535</v>
      </c>
    </row>
    <row r="22" spans="1:16" x14ac:dyDescent="0.35">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103.5" x14ac:dyDescent="0.35">
      <c r="A23" s="239" t="s">
        <v>2480</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2481</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2482</v>
      </c>
      <c r="B25" s="201" t="s">
        <v>184</v>
      </c>
      <c r="C25" s="201" t="s">
        <v>184</v>
      </c>
      <c r="D25" s="201" t="s">
        <v>184</v>
      </c>
      <c r="E25" s="234">
        <v>6.1275051272882699</v>
      </c>
      <c r="F25" s="234" t="s">
        <v>1988</v>
      </c>
      <c r="G25" s="234" t="s">
        <v>478</v>
      </c>
      <c r="H25" s="234" t="s">
        <v>484</v>
      </c>
      <c r="I25" s="234" t="s">
        <v>478</v>
      </c>
      <c r="J25" s="234">
        <v>6.1275051272882699</v>
      </c>
    </row>
    <row r="26" spans="1:16" ht="69" x14ac:dyDescent="0.35">
      <c r="A26" s="239" t="s">
        <v>2483</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2484</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2485</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2486</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2487</v>
      </c>
      <c r="B32" s="201" t="s">
        <v>184</v>
      </c>
      <c r="C32" s="234" t="s">
        <v>2488</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2489</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2490</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2491</v>
      </c>
      <c r="B38" s="234" t="s">
        <v>2479</v>
      </c>
      <c r="C38" s="234">
        <v>0.30901557909796001</v>
      </c>
      <c r="D38" s="234">
        <v>0.1107097482644</v>
      </c>
      <c r="E38" s="201" t="s">
        <v>184</v>
      </c>
      <c r="F38" s="201" t="s">
        <v>184</v>
      </c>
      <c r="G38" s="201" t="s">
        <v>184</v>
      </c>
      <c r="H38" s="201" t="s">
        <v>184</v>
      </c>
      <c r="I38" s="201" t="s">
        <v>184</v>
      </c>
      <c r="J38" s="234">
        <v>0.41972532736236001</v>
      </c>
    </row>
    <row r="39" spans="1:10" x14ac:dyDescent="0.35">
      <c r="A39" s="235" t="s">
        <v>2492</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2493</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2494</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2495</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2496</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2497</v>
      </c>
      <c r="B47" s="234" t="s">
        <v>2498</v>
      </c>
      <c r="C47" s="234" t="s">
        <v>2498</v>
      </c>
      <c r="D47" s="234">
        <v>93.41025492</v>
      </c>
      <c r="E47" s="201" t="s">
        <v>184</v>
      </c>
      <c r="F47" s="201" t="s">
        <v>184</v>
      </c>
      <c r="G47" s="201" t="s">
        <v>184</v>
      </c>
      <c r="H47" s="201" t="s">
        <v>184</v>
      </c>
      <c r="I47" s="201" t="s">
        <v>184</v>
      </c>
      <c r="J47" s="234">
        <v>93.41025492</v>
      </c>
    </row>
    <row r="48" spans="1:10" x14ac:dyDescent="0.35">
      <c r="A48" s="235" t="s">
        <v>2499</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2500</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2501</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2502</v>
      </c>
      <c r="B53" s="234">
        <v>21.783594957120901</v>
      </c>
      <c r="C53" s="234">
        <v>52.201049348827681</v>
      </c>
      <c r="D53" s="234" t="s">
        <v>2503</v>
      </c>
      <c r="E53" s="201" t="s">
        <v>184</v>
      </c>
      <c r="F53" s="201" t="s">
        <v>184</v>
      </c>
      <c r="G53" s="201" t="s">
        <v>184</v>
      </c>
      <c r="H53" s="201" t="s">
        <v>184</v>
      </c>
      <c r="I53" s="201" t="s">
        <v>184</v>
      </c>
      <c r="J53" s="234">
        <v>73.984644305948578</v>
      </c>
    </row>
    <row r="54" spans="1:10" x14ac:dyDescent="0.35">
      <c r="A54" s="235" t="s">
        <v>2504</v>
      </c>
      <c r="B54" s="234" t="s">
        <v>2479</v>
      </c>
      <c r="C54" s="234" t="s">
        <v>2479</v>
      </c>
      <c r="D54" s="234" t="s">
        <v>2479</v>
      </c>
      <c r="E54" s="234" t="s">
        <v>2479</v>
      </c>
      <c r="F54" s="234" t="s">
        <v>2479</v>
      </c>
      <c r="G54" s="234" t="s">
        <v>2479</v>
      </c>
      <c r="H54" s="234" t="s">
        <v>2479</v>
      </c>
      <c r="I54" s="234" t="s">
        <v>2479</v>
      </c>
      <c r="J54" s="234" t="s">
        <v>484</v>
      </c>
    </row>
    <row r="55" spans="1:10" x14ac:dyDescent="0.35">
      <c r="A55" s="226"/>
      <c r="B55" s="242"/>
      <c r="C55" s="242"/>
      <c r="D55" s="242"/>
      <c r="E55" s="242"/>
      <c r="F55" s="242"/>
      <c r="G55" s="242"/>
      <c r="H55" s="242"/>
      <c r="I55" s="242"/>
      <c r="J55" s="242"/>
    </row>
    <row r="56" spans="1:10" x14ac:dyDescent="0.35">
      <c r="A56" s="240" t="s">
        <v>2505</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2506</v>
      </c>
      <c r="D60" s="234" t="s">
        <v>2506</v>
      </c>
      <c r="E60" s="201" t="s">
        <v>184</v>
      </c>
      <c r="F60" s="201" t="s">
        <v>184</v>
      </c>
      <c r="G60" s="201" t="s">
        <v>184</v>
      </c>
      <c r="H60" s="201" t="s">
        <v>184</v>
      </c>
      <c r="I60" s="201" t="s">
        <v>184</v>
      </c>
      <c r="J60" s="234">
        <v>0.66779999999999995</v>
      </c>
    </row>
    <row r="61" spans="1:10" x14ac:dyDescent="0.35">
      <c r="A61" s="240" t="s">
        <v>2507</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2508</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2509</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2510</v>
      </c>
      <c r="B65" s="234">
        <v>6444.1498857276692</v>
      </c>
      <c r="C65" s="201" t="s">
        <v>184</v>
      </c>
      <c r="D65" s="201" t="s">
        <v>184</v>
      </c>
      <c r="E65" s="201" t="s">
        <v>184</v>
      </c>
      <c r="F65" s="201" t="s">
        <v>184</v>
      </c>
      <c r="G65" s="201" t="s">
        <v>184</v>
      </c>
      <c r="H65" s="201" t="s">
        <v>184</v>
      </c>
      <c r="I65" s="201" t="s">
        <v>184</v>
      </c>
      <c r="J65" s="201" t="s">
        <v>184</v>
      </c>
    </row>
    <row r="66" spans="1:10" x14ac:dyDescent="0.35">
      <c r="A66" s="274" t="s">
        <v>2511</v>
      </c>
      <c r="B66" s="275" t="s">
        <v>184</v>
      </c>
      <c r="C66" s="275" t="s">
        <v>184</v>
      </c>
      <c r="D66" s="275" t="s">
        <v>184</v>
      </c>
      <c r="E66" s="275" t="s">
        <v>184</v>
      </c>
      <c r="F66" s="275" t="s">
        <v>184</v>
      </c>
      <c r="G66" s="275" t="s">
        <v>184</v>
      </c>
      <c r="H66" s="275" t="s">
        <v>184</v>
      </c>
      <c r="I66" s="275" t="s">
        <v>184</v>
      </c>
      <c r="J66" s="234">
        <v>4860553.4478650223</v>
      </c>
    </row>
    <row r="67" spans="1:10" x14ac:dyDescent="0.35">
      <c r="A67" s="274" t="s">
        <v>2512</v>
      </c>
      <c r="B67" s="275" t="s">
        <v>184</v>
      </c>
      <c r="C67" s="275" t="s">
        <v>184</v>
      </c>
      <c r="D67" s="275" t="s">
        <v>184</v>
      </c>
      <c r="E67" s="275" t="s">
        <v>184</v>
      </c>
      <c r="F67" s="275" t="s">
        <v>184</v>
      </c>
      <c r="G67" s="275" t="s">
        <v>184</v>
      </c>
      <c r="H67" s="275" t="s">
        <v>184</v>
      </c>
      <c r="I67" s="275" t="s">
        <v>184</v>
      </c>
      <c r="J67" s="234">
        <v>4651758.2224724051</v>
      </c>
    </row>
    <row r="68" spans="1:10" x14ac:dyDescent="0.35">
      <c r="A68" s="276" t="s">
        <v>2513</v>
      </c>
      <c r="B68" s="275" t="s">
        <v>184</v>
      </c>
      <c r="C68" s="275" t="s">
        <v>184</v>
      </c>
      <c r="D68" s="275" t="s">
        <v>184</v>
      </c>
      <c r="E68" s="275" t="s">
        <v>184</v>
      </c>
      <c r="F68" s="275" t="s">
        <v>184</v>
      </c>
      <c r="G68" s="275" t="s">
        <v>184</v>
      </c>
      <c r="H68" s="275" t="s">
        <v>184</v>
      </c>
      <c r="I68" s="275" t="s">
        <v>184</v>
      </c>
      <c r="J68" s="234">
        <v>4866997.5977507504</v>
      </c>
    </row>
    <row r="69" spans="1:10" x14ac:dyDescent="0.35">
      <c r="A69" s="274" t="s">
        <v>2514</v>
      </c>
      <c r="B69" s="275" t="s">
        <v>184</v>
      </c>
      <c r="C69" s="275" t="s">
        <v>184</v>
      </c>
      <c r="D69" s="275" t="s">
        <v>184</v>
      </c>
      <c r="E69" s="275" t="s">
        <v>184</v>
      </c>
      <c r="F69" s="275" t="s">
        <v>184</v>
      </c>
      <c r="G69" s="275" t="s">
        <v>184</v>
      </c>
      <c r="H69" s="275" t="s">
        <v>184</v>
      </c>
      <c r="I69" s="275" t="s">
        <v>184</v>
      </c>
      <c r="J69" s="234">
        <v>4658202.3723581331</v>
      </c>
    </row>
    <row r="70" spans="1:10" x14ac:dyDescent="0.35">
      <c r="A70" s="247"/>
      <c r="B70" s="247"/>
      <c r="C70" s="247"/>
      <c r="D70" s="247"/>
      <c r="E70" s="247"/>
      <c r="F70" s="247"/>
      <c r="G70" s="247"/>
      <c r="H70" s="247"/>
      <c r="I70" s="247"/>
      <c r="J70" s="248"/>
    </row>
    <row r="71" spans="1:10" x14ac:dyDescent="0.35">
      <c r="A71" s="287" t="s">
        <v>2515</v>
      </c>
      <c r="B71" s="287"/>
      <c r="C71" s="287"/>
      <c r="D71" s="287"/>
      <c r="E71" s="287"/>
      <c r="F71" s="287"/>
      <c r="G71" s="287"/>
      <c r="H71" s="287"/>
      <c r="I71" s="287"/>
      <c r="J71" s="287"/>
    </row>
    <row r="72" spans="1:10" x14ac:dyDescent="0.35">
      <c r="A72" s="249" t="s">
        <v>2516</v>
      </c>
      <c r="B72" s="250"/>
      <c r="C72" s="250"/>
      <c r="D72" s="250"/>
      <c r="E72" s="250"/>
      <c r="F72" s="250"/>
      <c r="G72" s="250"/>
      <c r="H72" s="250"/>
      <c r="I72" s="250"/>
      <c r="J72" s="250"/>
    </row>
    <row r="73" spans="1:10" x14ac:dyDescent="0.35">
      <c r="A73" s="287" t="s">
        <v>2517</v>
      </c>
      <c r="B73" s="287"/>
      <c r="C73" s="287"/>
      <c r="D73" s="287"/>
      <c r="E73" s="287"/>
      <c r="F73" s="287"/>
      <c r="G73" s="287"/>
      <c r="H73" s="287"/>
      <c r="I73" s="287"/>
      <c r="J73" s="287"/>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1988</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1988</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1988</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1988</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1988</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2211</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9"/>
      <c r="I415" s="279"/>
      <c r="J415" s="279"/>
      <c r="K415" s="279"/>
      <c r="L415" s="280"/>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5"/>
      <c r="I467" s="285"/>
      <c r="J467" s="285"/>
      <c r="K467" s="285"/>
      <c r="L467" s="285"/>
      <c r="M467" s="285"/>
      <c r="N467" s="285"/>
      <c r="O467" s="285"/>
      <c r="P467" s="285"/>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83"/>
      <c r="I472" s="283"/>
      <c r="J472" s="283"/>
      <c r="K472" s="283"/>
      <c r="L472" s="283"/>
      <c r="M472" s="283"/>
      <c r="N472" s="283"/>
      <c r="O472" s="283"/>
      <c r="P472" s="283"/>
      <c r="Q472" s="284"/>
      <c r="R472" s="185"/>
      <c r="S472" s="185"/>
      <c r="T472" s="281" t="s">
        <v>521</v>
      </c>
      <c r="U472" s="282"/>
      <c r="V472" s="286" t="s">
        <v>1989</v>
      </c>
      <c r="W472" s="283"/>
      <c r="X472" s="283"/>
      <c r="Y472" s="283"/>
      <c r="Z472" s="283"/>
      <c r="AA472" s="283"/>
      <c r="AB472" s="284"/>
      <c r="AC472" s="185"/>
      <c r="AD472" s="185"/>
      <c r="AE472" s="281" t="s">
        <v>521</v>
      </c>
      <c r="AF472" s="282"/>
      <c r="AG472" s="171" t="s">
        <v>492</v>
      </c>
      <c r="AH472" s="186" t="s">
        <v>1989</v>
      </c>
      <c r="AI472" s="172" t="s">
        <v>1989</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7"/>
      <c r="I502" s="277"/>
      <c r="J502" s="277"/>
      <c r="K502" s="277"/>
      <c r="L502" s="277"/>
      <c r="M502" s="277"/>
      <c r="N502" s="277"/>
      <c r="O502" s="277"/>
      <c r="P502" s="277"/>
      <c r="Q502" s="277"/>
      <c r="R502" s="277"/>
      <c r="S502" s="277"/>
      <c r="T502" s="277"/>
      <c r="U502" s="277"/>
      <c r="V502" s="277"/>
      <c r="W502" s="277"/>
      <c r="X502" s="277"/>
      <c r="Y502" s="277"/>
      <c r="Z502" s="277"/>
      <c r="AA502" s="277"/>
      <c r="AB502" s="277"/>
      <c r="AC502" s="277"/>
      <c r="AD502" s="277"/>
      <c r="AE502" s="277"/>
      <c r="AF502" s="277"/>
      <c r="AG502" s="277"/>
      <c r="AH502" s="277"/>
      <c r="AI502" s="278"/>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2" t="s">
        <v>11</v>
      </c>
      <c r="B1" s="292"/>
      <c r="C1" s="292"/>
      <c r="D1" s="292"/>
      <c r="E1" s="292"/>
    </row>
    <row r="2" spans="1:5" x14ac:dyDescent="0.35">
      <c r="A2" s="293" t="s">
        <v>149</v>
      </c>
      <c r="B2" s="293"/>
      <c r="C2" s="293"/>
      <c r="D2" s="293"/>
      <c r="E2" s="293"/>
    </row>
    <row r="19" spans="1:5" x14ac:dyDescent="0.35">
      <c r="A19" t="s">
        <v>150</v>
      </c>
    </row>
    <row r="20" spans="1:5" x14ac:dyDescent="0.35">
      <c r="A20">
        <v>155400</v>
      </c>
      <c r="B20" t="s">
        <v>151</v>
      </c>
    </row>
    <row r="21" spans="1:5" x14ac:dyDescent="0.35">
      <c r="A21" s="293" t="s">
        <v>152</v>
      </c>
      <c r="B21" s="293"/>
      <c r="C21" s="293"/>
      <c r="D21" s="293"/>
      <c r="E21" s="293"/>
    </row>
    <row r="38" spans="1:5" x14ac:dyDescent="0.35">
      <c r="A38" t="s">
        <v>150</v>
      </c>
    </row>
    <row r="39" spans="1:5" x14ac:dyDescent="0.35">
      <c r="A39">
        <v>100800</v>
      </c>
      <c r="B39" t="s">
        <v>151</v>
      </c>
    </row>
    <row r="40" spans="1:5" x14ac:dyDescent="0.35">
      <c r="A40" s="293" t="s">
        <v>153</v>
      </c>
      <c r="B40" s="293"/>
      <c r="C40" s="293"/>
      <c r="D40" s="293"/>
      <c r="E40" s="293"/>
    </row>
    <row r="57" spans="1:5" ht="15" thickBot="1" x14ac:dyDescent="0.4">
      <c r="A57" t="s">
        <v>150</v>
      </c>
    </row>
    <row r="58" spans="1:5" ht="15" thickBot="1" x14ac:dyDescent="0.4">
      <c r="A58" s="7">
        <v>194000</v>
      </c>
      <c r="B58" t="s">
        <v>154</v>
      </c>
    </row>
    <row r="60" spans="1:5" x14ac:dyDescent="0.35">
      <c r="A60" s="292" t="s">
        <v>155</v>
      </c>
      <c r="B60" s="292"/>
      <c r="C60" s="292"/>
      <c r="D60" s="292"/>
      <c r="E60" s="292"/>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92" t="s">
        <v>156</v>
      </c>
      <c r="B89" s="292"/>
      <c r="C89" s="292"/>
      <c r="D89" s="292"/>
      <c r="E89" s="292"/>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92" t="s">
        <v>157</v>
      </c>
      <c r="B98" s="292"/>
      <c r="C98" s="292"/>
      <c r="D98" s="292"/>
      <c r="E98" s="292"/>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92" t="s">
        <v>159</v>
      </c>
      <c r="B109" s="292"/>
      <c r="C109" s="292"/>
      <c r="D109" s="292"/>
      <c r="E109" s="292"/>
    </row>
    <row r="110" spans="1:5" ht="15" thickBot="1" x14ac:dyDescent="0.4"/>
    <row r="111" spans="1:5" ht="15" thickBot="1" x14ac:dyDescent="0.4">
      <c r="A111" s="12">
        <f>A122</f>
        <v>0.20481927710843381</v>
      </c>
      <c r="B111" t="s">
        <v>376</v>
      </c>
    </row>
    <row r="113" spans="1:12" x14ac:dyDescent="0.35">
      <c r="A113" s="292" t="s">
        <v>158</v>
      </c>
      <c r="B113" s="292"/>
      <c r="C113" s="292"/>
      <c r="D113" s="292"/>
      <c r="E113" s="292"/>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92" t="s">
        <v>377</v>
      </c>
      <c r="B124" s="292"/>
      <c r="C124" s="292"/>
      <c r="D124" s="292"/>
      <c r="E124" s="292"/>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92" t="s">
        <v>99</v>
      </c>
      <c r="B134" s="292"/>
      <c r="C134" s="292"/>
      <c r="D134" s="292"/>
      <c r="E134" s="292"/>
    </row>
    <row r="135" spans="1:12" x14ac:dyDescent="0.35">
      <c r="A135" s="19" t="s">
        <v>393</v>
      </c>
      <c r="B135" s="20"/>
      <c r="C135" s="20"/>
      <c r="D135" s="20"/>
      <c r="E135" s="20"/>
      <c r="F135" s="20"/>
      <c r="G135" s="20"/>
    </row>
    <row r="136" spans="1:12" x14ac:dyDescent="0.35">
      <c r="A136" s="21"/>
      <c r="B136" s="289" t="s">
        <v>394</v>
      </c>
      <c r="C136" s="290"/>
      <c r="D136" s="290"/>
      <c r="E136" s="291"/>
      <c r="F136" s="20"/>
      <c r="G136" s="20"/>
    </row>
    <row r="137" spans="1:12" x14ac:dyDescent="0.35">
      <c r="A137" s="22"/>
      <c r="B137" s="289" t="s">
        <v>395</v>
      </c>
      <c r="C137" s="291"/>
      <c r="D137" s="289" t="s">
        <v>396</v>
      </c>
      <c r="E137" s="291"/>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92" t="s">
        <v>162</v>
      </c>
      <c r="B165" s="292"/>
      <c r="C165" s="292"/>
      <c r="D165" s="292"/>
      <c r="E165" s="292"/>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92" t="s">
        <v>384</v>
      </c>
      <c r="B169" s="292"/>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92" t="s">
        <v>169</v>
      </c>
      <c r="B174" s="292"/>
      <c r="C174" s="292"/>
      <c r="D174" s="292"/>
      <c r="E174" s="292"/>
    </row>
    <row r="175" spans="1:7" ht="15" thickBot="1" x14ac:dyDescent="0.4">
      <c r="A175" t="s">
        <v>392</v>
      </c>
      <c r="B175" s="38">
        <v>0.1246</v>
      </c>
    </row>
    <row r="176" spans="1:7" ht="15" thickBot="1" x14ac:dyDescent="0.4">
      <c r="A176" t="s">
        <v>389</v>
      </c>
      <c r="B176" s="37">
        <f>1-B175</f>
        <v>0.87539999999999996</v>
      </c>
    </row>
    <row r="178" spans="1:5" x14ac:dyDescent="0.35">
      <c r="A178" s="292" t="s">
        <v>165</v>
      </c>
      <c r="B178" s="292"/>
      <c r="C178" s="292"/>
      <c r="D178" s="292"/>
      <c r="E178" s="292"/>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92" t="s">
        <v>167</v>
      </c>
      <c r="B183" s="292"/>
      <c r="C183" s="292"/>
      <c r="D183" s="292"/>
      <c r="E183" s="292"/>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92" t="s">
        <v>179</v>
      </c>
      <c r="B191" s="292"/>
      <c r="C191" s="292"/>
      <c r="D191" s="292"/>
      <c r="E191" s="292"/>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8" t="s">
        <v>1860</v>
      </c>
      <c r="C201" s="288"/>
      <c r="D201" s="288"/>
      <c r="E201" s="288"/>
      <c r="F201" s="288"/>
      <c r="G201" s="288"/>
      <c r="H201" s="288"/>
      <c r="I201" s="288"/>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8" t="s">
        <v>1860</v>
      </c>
      <c r="C209" s="288"/>
      <c r="D209" s="288"/>
      <c r="E209" s="288"/>
      <c r="F209" s="288"/>
      <c r="G209" s="288"/>
      <c r="H209" s="288"/>
      <c r="I209" s="288"/>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8" t="s">
        <v>1860</v>
      </c>
      <c r="C217" s="288"/>
      <c r="D217" s="288"/>
      <c r="E217" s="288"/>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2024-12-13T21:05:59Z</dcterms:modified>
</cp:coreProperties>
</file>