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elec\ARpUIiRC\"/>
    </mc:Choice>
  </mc:AlternateContent>
  <xr:revisionPtr revIDLastSave="0" documentId="13_ncr:1_{916731C1-8F5B-41F5-B45F-5F129737565E}" xr6:coauthVersionLast="47" xr6:coauthVersionMax="47" xr10:uidLastSave="{00000000-0000-0000-0000-000000000000}"/>
  <bookViews>
    <workbookView xWindow="-18000" yWindow="2640" windowWidth="14400" windowHeight="8175" tabRatio="606" firstSheet="2" activeTab="4" xr2:uid="{00000000-000D-0000-FFFF-FFFF00000000}"/>
  </bookViews>
  <sheets>
    <sheet name="About" sheetId="1" r:id="rId1"/>
    <sheet name="AEO Table 9 High OGS" sheetId="19" r:id="rId2"/>
    <sheet name="Fuel Prices" sheetId="15" r:id="rId3"/>
    <sheet name="Price Calculations" sheetId="22" r:id="rId4"/>
    <sheet name="Coal and Nuclear Calibration" sheetId="17" r:id="rId5"/>
    <sheet name="Gross Capacities" sheetId="24" r:id="rId6"/>
    <sheet name="jrc_potencia" sheetId="23" r:id="rId7"/>
    <sheet name="Table 3" sheetId="20" r:id="rId8"/>
    <sheet name="Table 9" sheetId="21" r:id="rId9"/>
    <sheet name="Weighting" sheetId="8" r:id="rId10"/>
    <sheet name="ARpUIiRC" sheetId="2" r:id="rId11"/>
  </sheets>
  <externalReferences>
    <externalReference r:id="rId12"/>
    <externalReference r:id="rId13"/>
  </externalReferences>
  <definedNames>
    <definedName name="_xlnm._FilterDatabase" localSheetId="7" hidden="1">'Table 3'!$A$5:$AJ$5</definedName>
    <definedName name="Countries">#REF!</definedName>
    <definedName name="dollars_2020_2012">[1]About!$A$103</definedName>
    <definedName name="nonlignite_multiplier">'[1]Hard Coal and Lig Multipliers'!$N$16</definedName>
    <definedName name="_xlnm.Print_Titles" localSheetId="5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17" l="1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B62" i="17"/>
  <c r="B26" i="17"/>
  <c r="C26" i="17" s="1"/>
  <c r="D26" i="17" s="1"/>
  <c r="E26" i="17" s="1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Q26" i="17" s="1"/>
  <c r="R26" i="17" s="1"/>
  <c r="S26" i="17" s="1"/>
  <c r="T26" i="17" s="1"/>
  <c r="U26" i="17" s="1"/>
  <c r="V26" i="17" s="1"/>
  <c r="W26" i="17" s="1"/>
  <c r="X26" i="17" s="1"/>
  <c r="Y26" i="17" s="1"/>
  <c r="Z26" i="17" s="1"/>
  <c r="AA26" i="17" s="1"/>
  <c r="AB26" i="17" s="1"/>
  <c r="AC26" i="17" s="1"/>
  <c r="AD26" i="17" s="1"/>
  <c r="AE26" i="17" s="1"/>
  <c r="AF26" i="17" s="1"/>
  <c r="B25" i="17"/>
  <c r="C25" i="17" s="1"/>
  <c r="D25" i="17" s="1"/>
  <c r="E25" i="17" s="1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Q25" i="17" s="1"/>
  <c r="R25" i="17" s="1"/>
  <c r="S25" i="17" s="1"/>
  <c r="T25" i="17" s="1"/>
  <c r="U25" i="17" s="1"/>
  <c r="V25" i="17" s="1"/>
  <c r="W25" i="17" s="1"/>
  <c r="X25" i="17" s="1"/>
  <c r="Y25" i="17" s="1"/>
  <c r="Z25" i="17" s="1"/>
  <c r="AA25" i="17" s="1"/>
  <c r="AB25" i="17" s="1"/>
  <c r="AC25" i="17" s="1"/>
  <c r="AD25" i="17" s="1"/>
  <c r="AE25" i="17" s="1"/>
  <c r="AF25" i="17" s="1"/>
  <c r="H58" i="17"/>
  <c r="B172" i="17"/>
  <c r="AF172" i="17"/>
  <c r="AE172" i="17"/>
  <c r="AD172" i="17"/>
  <c r="AC172" i="17"/>
  <c r="AB172" i="17"/>
  <c r="AA172" i="17"/>
  <c r="Z172" i="17"/>
  <c r="Y172" i="17"/>
  <c r="X172" i="17"/>
  <c r="W172" i="17"/>
  <c r="V172" i="17"/>
  <c r="U172" i="17"/>
  <c r="T172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C172" i="17"/>
  <c r="C121" i="17"/>
  <c r="C173" i="17" s="1"/>
  <c r="D121" i="17"/>
  <c r="D173" i="17" s="1"/>
  <c r="E121" i="17"/>
  <c r="E173" i="17" s="1"/>
  <c r="F121" i="17"/>
  <c r="F173" i="17" s="1"/>
  <c r="G121" i="17"/>
  <c r="G173" i="17" s="1"/>
  <c r="H121" i="17"/>
  <c r="H173" i="17" s="1"/>
  <c r="I121" i="17"/>
  <c r="I173" i="17" s="1"/>
  <c r="J121" i="17"/>
  <c r="J173" i="17" s="1"/>
  <c r="K121" i="17"/>
  <c r="K173" i="17" s="1"/>
  <c r="L121" i="17"/>
  <c r="L173" i="17" s="1"/>
  <c r="M121" i="17"/>
  <c r="M173" i="17" s="1"/>
  <c r="N121" i="17"/>
  <c r="N173" i="17" s="1"/>
  <c r="O121" i="17"/>
  <c r="O173" i="17" s="1"/>
  <c r="P121" i="17"/>
  <c r="P173" i="17" s="1"/>
  <c r="Q121" i="17"/>
  <c r="Q173" i="17" s="1"/>
  <c r="R121" i="17"/>
  <c r="R173" i="17" s="1"/>
  <c r="S121" i="17"/>
  <c r="S173" i="17" s="1"/>
  <c r="T121" i="17"/>
  <c r="T173" i="17" s="1"/>
  <c r="U121" i="17"/>
  <c r="U173" i="17" s="1"/>
  <c r="V121" i="17"/>
  <c r="V173" i="17" s="1"/>
  <c r="W121" i="17"/>
  <c r="W173" i="17" s="1"/>
  <c r="X121" i="17"/>
  <c r="X173" i="17" s="1"/>
  <c r="Y121" i="17"/>
  <c r="Y173" i="17" s="1"/>
  <c r="Z121" i="17"/>
  <c r="Z173" i="17" s="1"/>
  <c r="AA121" i="17"/>
  <c r="AA173" i="17" s="1"/>
  <c r="AB121" i="17"/>
  <c r="AB173" i="17" s="1"/>
  <c r="AC121" i="17"/>
  <c r="AC173" i="17" s="1"/>
  <c r="AD121" i="17"/>
  <c r="AD173" i="17" s="1"/>
  <c r="AE121" i="17"/>
  <c r="AE173" i="17" s="1"/>
  <c r="AF121" i="17"/>
  <c r="AF173" i="17" s="1"/>
  <c r="B121" i="17"/>
  <c r="B173" i="17" s="1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F70" i="17"/>
  <c r="E71" i="17" l="1"/>
  <c r="S71" i="17"/>
  <c r="B70" i="17"/>
  <c r="B69" i="17"/>
  <c r="B66" i="17"/>
  <c r="F3" i="17"/>
  <c r="V64" i="17"/>
  <c r="B67" i="17"/>
  <c r="B71" i="17" s="1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W64" i="17"/>
  <c r="X64" i="17"/>
  <c r="Y64" i="17"/>
  <c r="Z64" i="17"/>
  <c r="AA64" i="17"/>
  <c r="AB64" i="17"/>
  <c r="AC64" i="17"/>
  <c r="AD64" i="17"/>
  <c r="AE64" i="17"/>
  <c r="AF64" i="17"/>
  <c r="C56" i="17"/>
  <c r="D56" i="17"/>
  <c r="E56" i="17"/>
  <c r="F56" i="17"/>
  <c r="G56" i="17"/>
  <c r="H56" i="17"/>
  <c r="I56" i="17"/>
  <c r="J56" i="17"/>
  <c r="K56" i="17"/>
  <c r="L56" i="17"/>
  <c r="L58" i="17" s="1"/>
  <c r="M56" i="17"/>
  <c r="N56" i="17"/>
  <c r="N58" i="17" s="1"/>
  <c r="O56" i="17"/>
  <c r="P56" i="17"/>
  <c r="Q56" i="17"/>
  <c r="R56" i="17"/>
  <c r="S56" i="17"/>
  <c r="T56" i="17"/>
  <c r="T58" i="17" s="1"/>
  <c r="U56" i="17"/>
  <c r="V56" i="17"/>
  <c r="W56" i="17"/>
  <c r="X56" i="17"/>
  <c r="X58" i="17" s="1"/>
  <c r="Y56" i="17"/>
  <c r="Z56" i="17"/>
  <c r="AA56" i="17"/>
  <c r="AB56" i="17"/>
  <c r="AB58" i="17" s="1"/>
  <c r="AC56" i="17"/>
  <c r="AD56" i="17"/>
  <c r="AD58" i="17" s="1"/>
  <c r="AE56" i="17"/>
  <c r="AF56" i="17"/>
  <c r="AF58" i="17" s="1"/>
  <c r="B56" i="17"/>
  <c r="B48" i="17" s="1"/>
  <c r="C54" i="17"/>
  <c r="D54" i="17"/>
  <c r="E54" i="17"/>
  <c r="E58" i="17" s="1"/>
  <c r="F54" i="17"/>
  <c r="G54" i="17"/>
  <c r="H54" i="17"/>
  <c r="I54" i="17"/>
  <c r="J54" i="17"/>
  <c r="K54" i="17"/>
  <c r="L54" i="17"/>
  <c r="M54" i="17"/>
  <c r="M58" i="17" s="1"/>
  <c r="N54" i="17"/>
  <c r="O54" i="17"/>
  <c r="O58" i="17" s="1"/>
  <c r="P54" i="17"/>
  <c r="Q54" i="17"/>
  <c r="R54" i="17"/>
  <c r="S54" i="17"/>
  <c r="T54" i="17"/>
  <c r="U54" i="17"/>
  <c r="U58" i="17" s="1"/>
  <c r="V54" i="17"/>
  <c r="W54" i="17"/>
  <c r="X54" i="17"/>
  <c r="Y54" i="17"/>
  <c r="Z54" i="17"/>
  <c r="AA54" i="17"/>
  <c r="AB54" i="17"/>
  <c r="AC54" i="17"/>
  <c r="AD54" i="17"/>
  <c r="AE54" i="17"/>
  <c r="AF54" i="17"/>
  <c r="B54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B63" i="17"/>
  <c r="B50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F66" i="17"/>
  <c r="C67" i="17"/>
  <c r="C71" i="17" s="1"/>
  <c r="D67" i="17"/>
  <c r="D71" i="17" s="1"/>
  <c r="E67" i="17"/>
  <c r="F67" i="17"/>
  <c r="F71" i="17" s="1"/>
  <c r="G67" i="17"/>
  <c r="G71" i="17" s="1"/>
  <c r="H67" i="17"/>
  <c r="H71" i="17" s="1"/>
  <c r="I67" i="17"/>
  <c r="I71" i="17" s="1"/>
  <c r="J67" i="17"/>
  <c r="J71" i="17" s="1"/>
  <c r="K67" i="17"/>
  <c r="K71" i="17" s="1"/>
  <c r="L67" i="17"/>
  <c r="L71" i="17" s="1"/>
  <c r="M67" i="17"/>
  <c r="M71" i="17" s="1"/>
  <c r="N67" i="17"/>
  <c r="N71" i="17" s="1"/>
  <c r="O67" i="17"/>
  <c r="O71" i="17" s="1"/>
  <c r="P67" i="17"/>
  <c r="P71" i="17" s="1"/>
  <c r="Q67" i="17"/>
  <c r="Q71" i="17" s="1"/>
  <c r="R67" i="17"/>
  <c r="R71" i="17" s="1"/>
  <c r="S67" i="17"/>
  <c r="T67" i="17"/>
  <c r="T71" i="17" s="1"/>
  <c r="U67" i="17"/>
  <c r="U71" i="17" s="1"/>
  <c r="V67" i="17"/>
  <c r="V71" i="17" s="1"/>
  <c r="W67" i="17"/>
  <c r="W71" i="17" s="1"/>
  <c r="X67" i="17"/>
  <c r="X71" i="17" s="1"/>
  <c r="Y67" i="17"/>
  <c r="Y71" i="17" s="1"/>
  <c r="Z67" i="17"/>
  <c r="Z71" i="17" s="1"/>
  <c r="AA67" i="17"/>
  <c r="AA71" i="17" s="1"/>
  <c r="AB67" i="17"/>
  <c r="AB71" i="17" s="1"/>
  <c r="AC67" i="17"/>
  <c r="AC71" i="17" s="1"/>
  <c r="AD67" i="17"/>
  <c r="AD71" i="17" s="1"/>
  <c r="AE67" i="17"/>
  <c r="AE71" i="17" s="1"/>
  <c r="AF67" i="17"/>
  <c r="AF71" i="17" s="1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67" i="8"/>
  <c r="E53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D47" i="8"/>
  <c r="C47" i="8"/>
  <c r="B47" i="8"/>
  <c r="F58" i="17"/>
  <c r="V58" i="17"/>
  <c r="AC58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B57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B55" i="17"/>
  <c r="B51" i="17" s="1"/>
  <c r="C51" i="17" s="1"/>
  <c r="C49" i="17"/>
  <c r="D49" i="17" s="1"/>
  <c r="E49" i="17" s="1"/>
  <c r="F49" i="17" s="1"/>
  <c r="G49" i="17" s="1"/>
  <c r="H49" i="17" s="1"/>
  <c r="I49" i="17" s="1"/>
  <c r="J49" i="17" s="1"/>
  <c r="K49" i="17" s="1"/>
  <c r="L49" i="17" s="1"/>
  <c r="M49" i="17" s="1"/>
  <c r="N49" i="17" s="1"/>
  <c r="O49" i="17" s="1"/>
  <c r="P49" i="17" s="1"/>
  <c r="Q49" i="17" s="1"/>
  <c r="R49" i="17" s="1"/>
  <c r="S49" i="17" s="1"/>
  <c r="T49" i="17" s="1"/>
  <c r="U49" i="17" s="1"/>
  <c r="V49" i="17" s="1"/>
  <c r="W49" i="17" s="1"/>
  <c r="X49" i="17" s="1"/>
  <c r="Y49" i="17" s="1"/>
  <c r="Z49" i="17" s="1"/>
  <c r="AA49" i="17" s="1"/>
  <c r="AB49" i="17" s="1"/>
  <c r="AC49" i="17" s="1"/>
  <c r="AD49" i="17" s="1"/>
  <c r="AE49" i="17" s="1"/>
  <c r="AF49" i="17" s="1"/>
  <c r="B49" i="17"/>
  <c r="C47" i="17"/>
  <c r="D47" i="17" s="1"/>
  <c r="E47" i="17" s="1"/>
  <c r="F47" i="17" s="1"/>
  <c r="G47" i="17" s="1"/>
  <c r="H47" i="17" s="1"/>
  <c r="I47" i="17" s="1"/>
  <c r="J47" i="17" s="1"/>
  <c r="K47" i="17" s="1"/>
  <c r="L47" i="17" s="1"/>
  <c r="M47" i="17" s="1"/>
  <c r="N47" i="17" s="1"/>
  <c r="O47" i="17" s="1"/>
  <c r="P47" i="17" s="1"/>
  <c r="Q47" i="17" s="1"/>
  <c r="R47" i="17" s="1"/>
  <c r="S47" i="17" s="1"/>
  <c r="T47" i="17" s="1"/>
  <c r="U47" i="17" s="1"/>
  <c r="V47" i="17" s="1"/>
  <c r="W47" i="17" s="1"/>
  <c r="X47" i="17" s="1"/>
  <c r="Y47" i="17" s="1"/>
  <c r="Z47" i="17" s="1"/>
  <c r="AA47" i="17" s="1"/>
  <c r="AB47" i="17" s="1"/>
  <c r="AC47" i="17" s="1"/>
  <c r="AD47" i="17" s="1"/>
  <c r="AE47" i="17" s="1"/>
  <c r="AF47" i="17" s="1"/>
  <c r="AZ46" i="23"/>
  <c r="AY46" i="23"/>
  <c r="AX46" i="23"/>
  <c r="AW46" i="23"/>
  <c r="AV46" i="23"/>
  <c r="AU46" i="23"/>
  <c r="AT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AZ45" i="23"/>
  <c r="AY45" i="23"/>
  <c r="AX45" i="23"/>
  <c r="AW45" i="23"/>
  <c r="AV45" i="23"/>
  <c r="AU45" i="23"/>
  <c r="AT45" i="23"/>
  <c r="AS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X59" i="17" l="1"/>
  <c r="P59" i="17"/>
  <c r="AE59" i="17"/>
  <c r="W59" i="17"/>
  <c r="O59" i="17"/>
  <c r="G59" i="17"/>
  <c r="Y58" i="17"/>
  <c r="Q58" i="17"/>
  <c r="I58" i="17"/>
  <c r="P58" i="17"/>
  <c r="AD59" i="17"/>
  <c r="V59" i="17"/>
  <c r="N59" i="17"/>
  <c r="F59" i="17"/>
  <c r="AE58" i="17"/>
  <c r="W58" i="17"/>
  <c r="G58" i="17"/>
  <c r="AA59" i="17"/>
  <c r="S59" i="17"/>
  <c r="K59" i="17"/>
  <c r="C59" i="17"/>
  <c r="D58" i="17"/>
  <c r="AF59" i="17"/>
  <c r="AA58" i="17"/>
  <c r="S58" i="17"/>
  <c r="K58" i="17"/>
  <c r="C48" i="17"/>
  <c r="AB59" i="17"/>
  <c r="T59" i="17"/>
  <c r="L59" i="17"/>
  <c r="D59" i="17"/>
  <c r="Z59" i="17"/>
  <c r="R59" i="17"/>
  <c r="J59" i="17"/>
  <c r="B59" i="17"/>
  <c r="Y59" i="17"/>
  <c r="Q59" i="17"/>
  <c r="I59" i="17"/>
  <c r="Z58" i="17"/>
  <c r="R58" i="17"/>
  <c r="J58" i="17"/>
  <c r="H59" i="17"/>
  <c r="D48" i="17"/>
  <c r="E48" i="17" s="1"/>
  <c r="F48" i="17" s="1"/>
  <c r="G48" i="17" s="1"/>
  <c r="H48" i="17" s="1"/>
  <c r="I48" i="17" s="1"/>
  <c r="J48" i="17" s="1"/>
  <c r="K48" i="17" s="1"/>
  <c r="L48" i="17" s="1"/>
  <c r="M48" i="17" s="1"/>
  <c r="N48" i="17" s="1"/>
  <c r="O48" i="17" s="1"/>
  <c r="P48" i="17" s="1"/>
  <c r="Q48" i="17" s="1"/>
  <c r="R48" i="17" s="1"/>
  <c r="S48" i="17" s="1"/>
  <c r="T48" i="17" s="1"/>
  <c r="U48" i="17" s="1"/>
  <c r="V48" i="17" s="1"/>
  <c r="W48" i="17" s="1"/>
  <c r="X48" i="17" s="1"/>
  <c r="Y48" i="17" s="1"/>
  <c r="Z48" i="17" s="1"/>
  <c r="AA48" i="17" s="1"/>
  <c r="AB48" i="17" s="1"/>
  <c r="AC48" i="17" s="1"/>
  <c r="AD48" i="17" s="1"/>
  <c r="AE48" i="17" s="1"/>
  <c r="AF48" i="17" s="1"/>
  <c r="AC59" i="17"/>
  <c r="U59" i="17"/>
  <c r="M59" i="17"/>
  <c r="E59" i="17"/>
  <c r="C50" i="17"/>
  <c r="D50" i="17" s="1"/>
  <c r="E50" i="17" s="1"/>
  <c r="F50" i="17" s="1"/>
  <c r="G50" i="17" s="1"/>
  <c r="H50" i="17" s="1"/>
  <c r="I50" i="17" s="1"/>
  <c r="J50" i="17" s="1"/>
  <c r="K50" i="17" s="1"/>
  <c r="L50" i="17" s="1"/>
  <c r="M50" i="17" s="1"/>
  <c r="N50" i="17" s="1"/>
  <c r="O50" i="17" s="1"/>
  <c r="P50" i="17" s="1"/>
  <c r="Q50" i="17" s="1"/>
  <c r="R50" i="17" s="1"/>
  <c r="S50" i="17" s="1"/>
  <c r="T50" i="17" s="1"/>
  <c r="U50" i="17" s="1"/>
  <c r="V50" i="17" s="1"/>
  <c r="W50" i="17" s="1"/>
  <c r="X50" i="17" s="1"/>
  <c r="Y50" i="17" s="1"/>
  <c r="Z50" i="17" s="1"/>
  <c r="AA50" i="17" s="1"/>
  <c r="AB50" i="17" s="1"/>
  <c r="AC50" i="17" s="1"/>
  <c r="AD50" i="17" s="1"/>
  <c r="AE50" i="17" s="1"/>
  <c r="AF50" i="17" s="1"/>
  <c r="C58" i="17"/>
  <c r="B58" i="17"/>
  <c r="D51" i="17"/>
  <c r="E51" i="17" s="1"/>
  <c r="F51" i="17" s="1"/>
  <c r="G51" i="17" s="1"/>
  <c r="H51" i="17" s="1"/>
  <c r="I51" i="17" s="1"/>
  <c r="J51" i="17" s="1"/>
  <c r="K51" i="17" s="1"/>
  <c r="L51" i="17" s="1"/>
  <c r="M51" i="17" s="1"/>
  <c r="N51" i="17" s="1"/>
  <c r="O51" i="17" s="1"/>
  <c r="P51" i="17" s="1"/>
  <c r="Q51" i="17" s="1"/>
  <c r="R51" i="17" s="1"/>
  <c r="S51" i="17" s="1"/>
  <c r="T51" i="17" s="1"/>
  <c r="U51" i="17" s="1"/>
  <c r="V51" i="17" s="1"/>
  <c r="W51" i="17" s="1"/>
  <c r="X51" i="17" s="1"/>
  <c r="Y51" i="17" s="1"/>
  <c r="Z51" i="17" s="1"/>
  <c r="AA51" i="17" s="1"/>
  <c r="AB51" i="17" s="1"/>
  <c r="AC51" i="17" s="1"/>
  <c r="AD51" i="17" s="1"/>
  <c r="AE51" i="17" s="1"/>
  <c r="AF51" i="17" s="1"/>
  <c r="B85" i="8" l="1"/>
  <c r="B36" i="15" l="1"/>
  <c r="B14" i="15"/>
  <c r="C36" i="15" l="1"/>
  <c r="C45" i="15"/>
  <c r="C2" i="22"/>
  <c r="B4" i="2" l="1"/>
  <c r="E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D4" i="17"/>
  <c r="D3" i="17"/>
  <c r="D2" i="22" l="1"/>
  <c r="E2" i="22"/>
  <c r="F2" i="22"/>
  <c r="G2" i="22"/>
  <c r="H2" i="22"/>
  <c r="I2" i="22"/>
  <c r="J2" i="22"/>
  <c r="K2" i="22"/>
  <c r="L2" i="22"/>
  <c r="M2" i="22"/>
  <c r="N2" i="22"/>
  <c r="N3" i="22" s="1"/>
  <c r="O2" i="22"/>
  <c r="P2" i="22"/>
  <c r="Q2" i="22"/>
  <c r="R2" i="22"/>
  <c r="S2" i="22"/>
  <c r="T2" i="22"/>
  <c r="U2" i="22"/>
  <c r="V2" i="22"/>
  <c r="V3" i="22" s="1"/>
  <c r="W2" i="22"/>
  <c r="X2" i="22"/>
  <c r="Y2" i="22"/>
  <c r="Z2" i="22"/>
  <c r="AA2" i="22"/>
  <c r="AB2" i="22"/>
  <c r="AC2" i="22"/>
  <c r="AD2" i="22"/>
  <c r="AD3" i="22" s="1"/>
  <c r="B2" i="22"/>
  <c r="B86" i="8"/>
  <c r="B104" i="8" s="1"/>
  <c r="B87" i="8"/>
  <c r="B88" i="8"/>
  <c r="B89" i="8"/>
  <c r="B90" i="8"/>
  <c r="B91" i="8"/>
  <c r="B92" i="8"/>
  <c r="B93" i="8"/>
  <c r="B94" i="8"/>
  <c r="F3" i="22" l="1"/>
  <c r="AB3" i="22"/>
  <c r="T3" i="22"/>
  <c r="L3" i="22"/>
  <c r="D3" i="22"/>
  <c r="AC3" i="22"/>
  <c r="AA3" i="22"/>
  <c r="S3" i="22"/>
  <c r="K3" i="22"/>
  <c r="C3" i="22"/>
  <c r="E3" i="22"/>
  <c r="Z3" i="22"/>
  <c r="R3" i="22"/>
  <c r="J3" i="22"/>
  <c r="M3" i="22"/>
  <c r="Y3" i="22"/>
  <c r="Q3" i="22"/>
  <c r="I3" i="22"/>
  <c r="U3" i="22"/>
  <c r="X3" i="22"/>
  <c r="P3" i="22"/>
  <c r="H3" i="22"/>
  <c r="B3" i="22"/>
  <c r="W3" i="22"/>
  <c r="O3" i="22"/>
  <c r="G3" i="22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C41" i="15"/>
  <c r="C14" i="15" l="1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B15" i="15"/>
  <c r="B16" i="15"/>
  <c r="B2" i="2" l="1"/>
  <c r="B3" i="2" s="1"/>
  <c r="B95" i="8" l="1"/>
  <c r="B96" i="8"/>
  <c r="B97" i="8"/>
  <c r="B98" i="8"/>
  <c r="B99" i="8"/>
  <c r="B100" i="8"/>
  <c r="B31" i="15" l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D36" i="15"/>
  <c r="L36" i="15"/>
  <c r="T36" i="15"/>
  <c r="AB36" i="15"/>
  <c r="F37" i="15"/>
  <c r="F42" i="15" s="1"/>
  <c r="N37" i="15"/>
  <c r="N42" i="15" s="1"/>
  <c r="V37" i="15"/>
  <c r="V42" i="15" s="1"/>
  <c r="AD37" i="15"/>
  <c r="AD42" i="15" s="1"/>
  <c r="H38" i="15"/>
  <c r="P38" i="15"/>
  <c r="X38" i="15"/>
  <c r="B37" i="15" l="1"/>
  <c r="Z38" i="15"/>
  <c r="X37" i="15"/>
  <c r="X42" i="15" s="1"/>
  <c r="V36" i="15"/>
  <c r="F36" i="15"/>
  <c r="B38" i="15"/>
  <c r="H37" i="15"/>
  <c r="H42" i="15" s="1"/>
  <c r="N36" i="15"/>
  <c r="Y38" i="15"/>
  <c r="Q38" i="15"/>
  <c r="W37" i="15"/>
  <c r="W42" i="15" s="1"/>
  <c r="O37" i="15"/>
  <c r="O42" i="15" s="1"/>
  <c r="G37" i="15"/>
  <c r="G42" i="15" s="1"/>
  <c r="AC36" i="15"/>
  <c r="U36" i="15"/>
  <c r="M36" i="15"/>
  <c r="E36" i="15"/>
  <c r="R38" i="15"/>
  <c r="P37" i="15"/>
  <c r="P42" i="15" s="1"/>
  <c r="I38" i="15"/>
  <c r="AC38" i="15"/>
  <c r="U38" i="15"/>
  <c r="M38" i="15"/>
  <c r="AA37" i="15"/>
  <c r="AA42" i="15" s="1"/>
  <c r="S37" i="15"/>
  <c r="S42" i="15" s="1"/>
  <c r="K37" i="15"/>
  <c r="K42" i="15" s="1"/>
  <c r="C37" i="15"/>
  <c r="C42" i="15" s="1"/>
  <c r="Y36" i="15"/>
  <c r="Q36" i="15"/>
  <c r="I36" i="15"/>
  <c r="E38" i="15"/>
  <c r="J38" i="15"/>
  <c r="AD36" i="15"/>
  <c r="AE37" i="15"/>
  <c r="AE42" i="15" s="1"/>
  <c r="AE38" i="15"/>
  <c r="W38" i="15"/>
  <c r="O38" i="15"/>
  <c r="G38" i="15"/>
  <c r="AC37" i="15"/>
  <c r="AC42" i="15" s="1"/>
  <c r="U37" i="15"/>
  <c r="U42" i="15" s="1"/>
  <c r="M37" i="15"/>
  <c r="M42" i="15" s="1"/>
  <c r="E37" i="15"/>
  <c r="E42" i="15" s="1"/>
  <c r="AA36" i="15"/>
  <c r="S36" i="15"/>
  <c r="K36" i="15"/>
  <c r="AB38" i="15"/>
  <c r="T38" i="15"/>
  <c r="L38" i="15"/>
  <c r="Z37" i="15"/>
  <c r="Z42" i="15" s="1"/>
  <c r="R37" i="15"/>
  <c r="R42" i="15" s="1"/>
  <c r="J37" i="15"/>
  <c r="J42" i="15" s="1"/>
  <c r="X36" i="15"/>
  <c r="P36" i="15"/>
  <c r="H36" i="15"/>
  <c r="D38" i="15"/>
  <c r="V38" i="15"/>
  <c r="AB37" i="15"/>
  <c r="AB42" i="15" s="1"/>
  <c r="D37" i="15"/>
  <c r="D42" i="15" s="1"/>
  <c r="J36" i="15"/>
  <c r="F38" i="15"/>
  <c r="L37" i="15"/>
  <c r="L42" i="15" s="1"/>
  <c r="Z36" i="15"/>
  <c r="AD38" i="15"/>
  <c r="N38" i="15"/>
  <c r="T37" i="15"/>
  <c r="T42" i="15" s="1"/>
  <c r="R36" i="15"/>
  <c r="AA38" i="15"/>
  <c r="S38" i="15"/>
  <c r="K38" i="15"/>
  <c r="C38" i="15"/>
  <c r="Y37" i="15"/>
  <c r="Y42" i="15" s="1"/>
  <c r="Q37" i="15"/>
  <c r="Q42" i="15" s="1"/>
  <c r="I37" i="15"/>
  <c r="I42" i="15" s="1"/>
  <c r="AE36" i="15"/>
  <c r="W36" i="15"/>
  <c r="O36" i="15"/>
  <c r="G36" i="15"/>
  <c r="V46" i="15" l="1"/>
  <c r="AB46" i="15" l="1"/>
  <c r="Z45" i="15"/>
  <c r="E46" i="15"/>
  <c r="T46" i="15"/>
  <c r="F45" i="15"/>
  <c r="K45" i="15"/>
  <c r="L46" i="15"/>
  <c r="W45" i="15"/>
  <c r="P45" i="15"/>
  <c r="O45" i="15"/>
  <c r="R45" i="15"/>
  <c r="C46" i="15"/>
  <c r="G46" i="15"/>
  <c r="AD45" i="15"/>
  <c r="Y45" i="15"/>
  <c r="Q45" i="15"/>
  <c r="AB45" i="15"/>
  <c r="AE45" i="15"/>
  <c r="U46" i="15"/>
  <c r="G45" i="15"/>
  <c r="H46" i="15"/>
  <c r="M45" i="15"/>
  <c r="W46" i="15"/>
  <c r="AA46" i="15"/>
  <c r="F46" i="15"/>
  <c r="R46" i="15"/>
  <c r="Q46" i="15"/>
  <c r="Z46" i="15"/>
  <c r="Y46" i="15"/>
  <c r="O46" i="15"/>
  <c r="K46" i="15"/>
  <c r="V45" i="15"/>
  <c r="J45" i="15"/>
  <c r="N45" i="15"/>
  <c r="L45" i="15"/>
  <c r="N46" i="15"/>
  <c r="J46" i="15"/>
  <c r="D46" i="15"/>
  <c r="T45" i="15"/>
  <c r="AD46" i="15"/>
  <c r="E45" i="15"/>
  <c r="S45" i="15"/>
  <c r="X46" i="15"/>
  <c r="U45" i="15"/>
  <c r="H45" i="15"/>
  <c r="D45" i="15"/>
  <c r="S46" i="15"/>
  <c r="M46" i="15"/>
  <c r="AC45" i="15"/>
  <c r="P46" i="15"/>
  <c r="I45" i="15"/>
  <c r="AA45" i="15"/>
  <c r="AC46" i="15"/>
  <c r="X45" i="15"/>
  <c r="I46" i="15"/>
  <c r="AE46" i="15"/>
  <c r="B115" i="8"/>
  <c r="B117" i="8" l="1"/>
  <c r="B118" i="8"/>
  <c r="B17" i="2" s="1"/>
  <c r="B116" i="8"/>
  <c r="B114" i="8"/>
  <c r="B13" i="2" s="1"/>
  <c r="B108" i="8" l="1"/>
  <c r="B107" i="8"/>
  <c r="B112" i="8"/>
  <c r="B105" i="8"/>
  <c r="B106" i="8"/>
  <c r="B5" i="2" s="1"/>
  <c r="B113" i="8"/>
  <c r="B109" i="8"/>
  <c r="B8" i="2" s="1"/>
  <c r="B103" i="8"/>
  <c r="B110" i="8"/>
  <c r="B9" i="2" s="1"/>
  <c r="B111" i="8"/>
  <c r="B10" i="2" s="1"/>
</calcChain>
</file>

<file path=xl/sharedStrings.xml><?xml version="1.0" encoding="utf-8"?>
<sst xmlns="http://schemas.openxmlformats.org/spreadsheetml/2006/main" count="3037" uniqueCount="1546">
  <si>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</si>
  <si>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</si>
  <si>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</si>
  <si>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</si>
  <si>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</si>
  <si>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</si>
  <si>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</si>
  <si>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</si>
  <si>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</si>
  <si>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</si>
  <si>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</si>
  <si>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</si>
  <si>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</si>
  <si>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</si>
  <si>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</si>
  <si>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</si>
  <si>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</si>
  <si>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</si>
  <si>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</si>
  <si>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</si>
  <si>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</si>
  <si>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</si>
  <si>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</si>
  <si>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</si>
  <si>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</si>
  <si>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</si>
  <si>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</si>
  <si>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</si>
  <si>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</si>
  <si>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</si>
  <si>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</si>
  <si>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</si>
  <si>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</si>
  <si>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</si>
  <si>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</si>
  <si>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</si>
  <si>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</si>
  <si>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</si>
  <si>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</si>
  <si>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</si>
  <si>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</si>
  <si>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</si>
  <si>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</si>
  <si>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</si>
  <si>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</si>
  <si>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</si>
  <si>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</si>
  <si>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</si>
  <si>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</si>
  <si>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</si>
  <si>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</si>
  <si>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</si>
  <si>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</si>
  <si>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</si>
  <si>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</si>
  <si>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</si>
  <si>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</si>
  <si>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</si>
  <si>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</si>
  <si>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</si>
  <si>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</si>
  <si>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</si>
  <si>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</si>
  <si>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</si>
  <si>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</si>
  <si>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</si>
  <si>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</si>
  <si>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</si>
  <si>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</si>
  <si>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</si>
  <si>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</si>
  <si>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</si>
  <si>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</si>
  <si>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</si>
  <si>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</si>
  <si>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EPS Capacity</t>
  </si>
  <si>
    <t>Calibrated values</t>
  </si>
  <si>
    <t>Difference for High OGS Case</t>
  </si>
  <si>
    <t>Projected Retirements Under High Oil and Gas Case</t>
  </si>
  <si>
    <t>https://www.eia.gov/outlooks/aeo/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</si>
  <si>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</si>
  <si>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</si>
  <si>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</si>
  <si>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</si>
  <si>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</si>
  <si>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</si>
  <si>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</si>
  <si>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</si>
  <si>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</si>
  <si>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</si>
  <si>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</si>
  <si>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</si>
  <si>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Report</t>
  </si>
  <si>
    <t>Annual Energy Outlook 2022</t>
  </si>
  <si>
    <t>Scenario</t>
  </si>
  <si>
    <t>Datekey</t>
  </si>
  <si>
    <t>d011222a</t>
  </si>
  <si>
    <t>Release Date</t>
  </si>
  <si>
    <t xml:space="preserve"> March 2022</t>
  </si>
  <si>
    <t>EGC000</t>
  </si>
  <si>
    <t>9. Electricity Generating Capacity</t>
  </si>
  <si>
    <t>Average</t>
  </si>
  <si>
    <t>(gigawatts)</t>
  </si>
  <si>
    <t>Annual</t>
  </si>
  <si>
    <t>Change</t>
  </si>
  <si>
    <t xml:space="preserve"> Net Summer Capacity 1/</t>
  </si>
  <si>
    <t>2021–2050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</si>
  <si>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</si>
  <si>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</si>
  <si>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</si>
  <si>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</si>
  <si>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</si>
  <si>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</si>
  <si>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</si>
  <si>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</si>
  <si>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</si>
  <si>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</si>
  <si>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</si>
  <si>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</si>
  <si>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</si>
  <si>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</si>
  <si>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</si>
  <si>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</si>
  <si>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</si>
  <si>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</si>
  <si>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</si>
  <si>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</si>
  <si>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</si>
  <si>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</si>
  <si>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</si>
  <si>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</si>
  <si>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</si>
  <si>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</si>
  <si>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</si>
  <si>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</si>
  <si>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</si>
  <si>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</si>
  <si>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</si>
  <si>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</si>
  <si>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</si>
  <si>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</si>
  <si>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</si>
  <si>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</si>
  <si>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</si>
  <si>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</si>
  <si>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</si>
  <si>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</si>
  <si>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</si>
  <si>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</si>
  <si>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</si>
  <si>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</si>
  <si>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</si>
  <si>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</si>
  <si>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</si>
  <si>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</si>
  <si>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</si>
  <si>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</si>
  <si>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</si>
  <si>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</si>
  <si>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</si>
  <si>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</si>
  <si>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</si>
  <si>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</si>
  <si>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</si>
  <si>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</si>
  <si>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</si>
  <si>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</si>
  <si>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</si>
  <si>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</si>
  <si>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</si>
  <si>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</si>
  <si>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</si>
  <si>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</si>
  <si>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</si>
  <si>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</si>
  <si>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</si>
  <si>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</si>
  <si>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</si>
  <si>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</si>
  <si>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</si>
  <si>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</si>
  <si>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</si>
  <si>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</si>
  <si>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</si>
  <si>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</si>
  <si>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</si>
  <si>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</si>
  <si>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</si>
  <si>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</si>
  <si>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</si>
  <si>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</si>
  <si>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</si>
  <si>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</si>
  <si>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</si>
  <si>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</si>
  <si>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</si>
  <si>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</si>
  <si>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</si>
  <si>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</si>
  <si>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</si>
  <si>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</si>
  <si>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</si>
  <si>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</si>
  <si>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</si>
  <si>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</si>
  <si>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</si>
  <si>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</si>
  <si>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</si>
  <si>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</si>
  <si>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</si>
  <si>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</si>
  <si>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</si>
  <si>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</si>
  <si>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</si>
  <si>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</si>
  <si>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</si>
  <si>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</si>
  <si>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</si>
  <si>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</si>
  <si>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2021:  U.S. Energy Information Administration (EIA), Short-Term Energy Outlook, November 2021 and EIA,</t>
  </si>
  <si>
    <t>highogs.d011222a</t>
  </si>
  <si>
    <t>highogs</t>
  </si>
  <si>
    <t>High Oil and Gas Supply</t>
  </si>
  <si>
    <t>AEO2022 National Energy Modeling System run highogs.d011222a. Projections:  EIA, AEO2022 National Energy Modeling System run highogs.d011222a.</t>
  </si>
  <si>
    <t>Time (Time)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</si>
  <si>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</si>
  <si>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</si>
  <si>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</si>
  <si>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</si>
  <si>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</si>
  <si>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</si>
  <si>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</si>
  <si>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</si>
  <si>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</si>
  <si>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</si>
  <si>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</si>
  <si>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</si>
  <si>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</si>
  <si>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</si>
  <si>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</si>
  <si>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</si>
  <si>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</si>
  <si>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</si>
  <si>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</si>
  <si>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</si>
  <si>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</si>
  <si>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</si>
  <si>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</si>
  <si>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</si>
  <si>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</si>
  <si>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</si>
  <si>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</si>
  <si>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</si>
  <si>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</si>
  <si>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Heat Rate by Electricity Fuel[crude oil es,preexisting retiring] : MostRecentRun</t>
  </si>
  <si>
    <t>Heat Rate by Electricity Fuel[heavy or residual fuel oil es,preexisting retiring] : MostRecentRun</t>
  </si>
  <si>
    <t>Heat Rate by Electricity Fuel[municipal solid waste es,preexisting retiring] : MostRecentRun</t>
  </si>
  <si>
    <t>Expected Capacity Factors[hard coal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</si>
  <si>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</si>
  <si>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</si>
  <si>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</si>
  <si>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</si>
  <si>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</si>
  <si>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</si>
  <si>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</si>
  <si>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</si>
  <si>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</si>
  <si>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</si>
  <si>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</si>
  <si>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Expected Capacity Factors[crude oil es,preexisting retiring] : MostRecentRun</t>
  </si>
  <si>
    <t>Expected Capacity Factors[heavy or residual fuel oil es,preexisting retiring] : MostRecentRun</t>
  </si>
  <si>
    <t>Expected Capacity Factors[municipal solid waste es,preexisting retiring] : MostRecentRun</t>
  </si>
  <si>
    <t>Table 3.  Energy Prices by Sector and Source</t>
  </si>
  <si>
    <t>https://www.eia.gov/outlooks/aeo/data/browser/#/?id=3-AEO2022&amp;cases=ref2022~highogs&amp;sourcekey=0</t>
  </si>
  <si>
    <t>Tue Sep 27 2022 13:12:23 GMT-0400 (Eastern Daylight Time)</t>
  </si>
  <si>
    <t>Source: U.S. Energy Information Administration</t>
  </si>
  <si>
    <t>full name</t>
  </si>
  <si>
    <t>api key</t>
  </si>
  <si>
    <t>units</t>
  </si>
  <si>
    <t>Growth (2021-2050)</t>
  </si>
  <si>
    <t>Residential</t>
  </si>
  <si>
    <t>3-AEO2022.2.</t>
  </si>
  <si>
    <t>Propane</t>
  </si>
  <si>
    <t>Energy Prices: Residential: Propane</t>
  </si>
  <si>
    <t>3-AEO2022.3.</t>
  </si>
  <si>
    <t>2021 $/MMBtu</t>
  </si>
  <si>
    <t>Reference case</t>
  </si>
  <si>
    <t>Energy Prices: Residential: Propane: Reference case</t>
  </si>
  <si>
    <t>3-AEO2022.3.ref2022-d011222a</t>
  </si>
  <si>
    <t>High oil and gas supply</t>
  </si>
  <si>
    <t>Energy Prices: Residential: Propane: High oil and gas supply</t>
  </si>
  <si>
    <t>3-AEO2022.3.highogs-d011222a</t>
  </si>
  <si>
    <t>Distillate Fuel Oil</t>
  </si>
  <si>
    <t>Energy Prices: Residential: Distillate Fuel Oil</t>
  </si>
  <si>
    <t>3-AEO2022.4.</t>
  </si>
  <si>
    <t>Energy Prices: Residential: Distillate Fuel Oil: Reference case</t>
  </si>
  <si>
    <t>3-AEO2022.4.ref2022-d011222a</t>
  </si>
  <si>
    <t>Energy Prices: Residential: Distillate Fuel Oil: High oil and gas supply</t>
  </si>
  <si>
    <t>3-AEO2022.4.highogs-d011222a</t>
  </si>
  <si>
    <t>Natural Gas</t>
  </si>
  <si>
    <t>Energy Prices: Residential: Natural Gas</t>
  </si>
  <si>
    <t>3-AEO2022.5.</t>
  </si>
  <si>
    <t>Energy Prices: Residential: Natural Gas: Reference case</t>
  </si>
  <si>
    <t>3-AEO2022.5.ref2022-d011222a</t>
  </si>
  <si>
    <t>Energy Prices: Residential: Natural Gas: High oil and gas supply</t>
  </si>
  <si>
    <t>3-AEO2022.5.highogs-d011222a</t>
  </si>
  <si>
    <t>Electricity</t>
  </si>
  <si>
    <t>Energy Prices: Residential: Electricity</t>
  </si>
  <si>
    <t>3-AEO2022.6.</t>
  </si>
  <si>
    <t>Energy Prices: Residential: Electricity: Reference case</t>
  </si>
  <si>
    <t>3-AEO2022.6.ref2022-d011222a</t>
  </si>
  <si>
    <t>Energy Prices: Residential: Electricity: High oil and gas supply</t>
  </si>
  <si>
    <t>3-AEO2022.6.highogs-d011222a</t>
  </si>
  <si>
    <t>Commercial</t>
  </si>
  <si>
    <t>3-AEO2022.8.</t>
  </si>
  <si>
    <t>Energy Prices: Commercial: Propane</t>
  </si>
  <si>
    <t>3-AEO2022.9.</t>
  </si>
  <si>
    <t>Energy Prices: Commercial: Propane: Reference case</t>
  </si>
  <si>
    <t>3-AEO2022.9.ref2022-d011222a</t>
  </si>
  <si>
    <t>Energy Prices: Commercial: Propane: High oil and gas supply</t>
  </si>
  <si>
    <t>3-AEO2022.9.highogs-d011222a</t>
  </si>
  <si>
    <t>Energy Prices: Commercial: Distillate Fuel Oil</t>
  </si>
  <si>
    <t>3-AEO2022.10.</t>
  </si>
  <si>
    <t>Energy Prices: Commercial: Distillate Fuel Oil: Reference case</t>
  </si>
  <si>
    <t>3-AEO2022.10.ref2022-d011222a</t>
  </si>
  <si>
    <t>Energy Prices: Commercial: Distillate Fuel Oil: High oil and gas supply</t>
  </si>
  <si>
    <t>3-AEO2022.10.highogs-d011222a</t>
  </si>
  <si>
    <t>Residual Fuel Oil</t>
  </si>
  <si>
    <t>Energy Prices: Commercial: Residual Fuel</t>
  </si>
  <si>
    <t>3-AEO2022.11.</t>
  </si>
  <si>
    <t>Energy Prices: Commercial: Residual Fuel: Reference case</t>
  </si>
  <si>
    <t>3-AEO2022.11.ref2022-d011222a</t>
  </si>
  <si>
    <t>Energy Prices: Commercial: Residual Fuel: High oil and gas supply</t>
  </si>
  <si>
    <t>3-AEO2022.11.highogs-d011222a</t>
  </si>
  <si>
    <t>Energy Prices: Commercial: Natural Gas</t>
  </si>
  <si>
    <t>3-AEO2022.12.</t>
  </si>
  <si>
    <t>Energy Prices: Commercial: Natural Gas: Reference case</t>
  </si>
  <si>
    <t>3-AEO2022.12.ref2022-d011222a</t>
  </si>
  <si>
    <t>Energy Prices: Commercial: Natural Gas: High oil and gas supply</t>
  </si>
  <si>
    <t>3-AEO2022.12.highogs-d011222a</t>
  </si>
  <si>
    <t>Energy Prices: Commercial: Electricity</t>
  </si>
  <si>
    <t>3-AEO2022.13.</t>
  </si>
  <si>
    <t>Energy Prices: Commercial: Electricity: Reference case</t>
  </si>
  <si>
    <t>3-AEO2022.13.ref2022-d011222a</t>
  </si>
  <si>
    <t>Energy Prices: Commercial: Electricity: High oil and gas supply</t>
  </si>
  <si>
    <t>3-AEO2022.13.highogs-d011222a</t>
  </si>
  <si>
    <t>Industrial</t>
  </si>
  <si>
    <t>3-AEO2022.15.</t>
  </si>
  <si>
    <t>Energy Prices: Industrial: Propane</t>
  </si>
  <si>
    <t>3-AEO2022.16.</t>
  </si>
  <si>
    <t>Energy Prices: Industrial: Propane: Reference case</t>
  </si>
  <si>
    <t>3-AEO2022.16.ref2022-d011222a</t>
  </si>
  <si>
    <t>Energy Prices: Industrial: Propane: High oil and gas supply</t>
  </si>
  <si>
    <t>3-AEO2022.16.highogs-d011222a</t>
  </si>
  <si>
    <t>Energy Prices: Industrial: Distillate Fuel Oil</t>
  </si>
  <si>
    <t>3-AEO2022.17.</t>
  </si>
  <si>
    <t>Energy Prices: Industrial: Distillate Fuel Oil: Reference case</t>
  </si>
  <si>
    <t>3-AEO2022.17.ref2022-d011222a</t>
  </si>
  <si>
    <t>Energy Prices: Industrial: Distillate Fuel Oil: High oil and gas supply</t>
  </si>
  <si>
    <t>3-AEO2022.17.highogs-d011222a</t>
  </si>
  <si>
    <t>Energy Prices: Industrial: Residual Fuel Oil</t>
  </si>
  <si>
    <t>3-AEO2022.18.</t>
  </si>
  <si>
    <t>Energy Prices: Industrial: Residual Fuel Oil: Reference case</t>
  </si>
  <si>
    <t>3-AEO2022.18.ref2022-d011222a</t>
  </si>
  <si>
    <t>Energy Prices: Industrial: Residual Fuel Oil: High oil and gas supply</t>
  </si>
  <si>
    <t>3-AEO2022.18.highogs-d011222a</t>
  </si>
  <si>
    <t>Energy Prices: Industrial: Natural Gas</t>
  </si>
  <si>
    <t>3-AEO2022.19.</t>
  </si>
  <si>
    <t>Energy Prices: Industrial: Natural Gas: Reference case</t>
  </si>
  <si>
    <t>3-AEO2022.19.ref2022-d011222a</t>
  </si>
  <si>
    <t>Energy Prices: Industrial: Natural Gas: High oil and gas supply</t>
  </si>
  <si>
    <t>3-AEO2022.19.highogs-d011222a</t>
  </si>
  <si>
    <t>Metallurgical Coal</t>
  </si>
  <si>
    <t>Energy Prices: Industrial: Metallurgical Coal</t>
  </si>
  <si>
    <t>3-AEO2022.20.</t>
  </si>
  <si>
    <t>Energy Prices: Industrial: Metallurgical Coal: Reference case</t>
  </si>
  <si>
    <t>3-AEO2022.20.ref2022-d011222a</t>
  </si>
  <si>
    <t>Energy Prices: Industrial: Metallurgical Coal: High oil and gas supply</t>
  </si>
  <si>
    <t>3-AEO2022.20.highogs-d011222a</t>
  </si>
  <si>
    <t>Other Industrial Coal</t>
  </si>
  <si>
    <t>Energy Prices: Industrial: Other Industrial Coal</t>
  </si>
  <si>
    <t>3-AEO2022.21.</t>
  </si>
  <si>
    <t>Energy Prices: Industrial: Other Industrial Coal: Reference case</t>
  </si>
  <si>
    <t>3-AEO2022.21.ref2022-d011222a</t>
  </si>
  <si>
    <t>Energy Prices: Industrial: Other Industrial Coal: High oil and gas supply</t>
  </si>
  <si>
    <t>3-AEO2022.21.highogs-d011222a</t>
  </si>
  <si>
    <t>Coal to Liquids</t>
  </si>
  <si>
    <t>Energy Prices: Industrial: Coal to Liquids</t>
  </si>
  <si>
    <t>3-AEO2022.22.</t>
  </si>
  <si>
    <t>Energy Prices: Industrial: Coal to Liquids: Reference case</t>
  </si>
  <si>
    <t>3-AEO2022.22.ref2022-d011222a</t>
  </si>
  <si>
    <t>- -</t>
  </si>
  <si>
    <t>Energy Prices: Industrial: Coal to Liquids: High oil and gas supply</t>
  </si>
  <si>
    <t>3-AEO2022.22.highogs-d011222a</t>
  </si>
  <si>
    <t>Energy Prices: Industrial: Electricity</t>
  </si>
  <si>
    <t>3-AEO2022.23.</t>
  </si>
  <si>
    <t>Energy Prices: Industrial: Electricity: Reference case</t>
  </si>
  <si>
    <t>3-AEO2022.23.ref2022-d011222a</t>
  </si>
  <si>
    <t>Energy Prices: Industrial: Electricity: High oil and gas supply</t>
  </si>
  <si>
    <t>3-AEO2022.23.highogs-d011222a</t>
  </si>
  <si>
    <t>Transportation</t>
  </si>
  <si>
    <t>3-AEO2022.25.</t>
  </si>
  <si>
    <t>Energy Prices: Transportation: Propane</t>
  </si>
  <si>
    <t>3-AEO2022.26.</t>
  </si>
  <si>
    <t>Energy Prices: Transportation: Propane: Reference case</t>
  </si>
  <si>
    <t>3-AEO2022.26.ref2022-d011222a</t>
  </si>
  <si>
    <t>Energy Prices: Transportation: Propane: High oil and gas supply</t>
  </si>
  <si>
    <t>3-AEO2022.26.highogs-d011222a</t>
  </si>
  <si>
    <t>E85</t>
  </si>
  <si>
    <t>Energy Prices: Transportation: E85</t>
  </si>
  <si>
    <t>3-AEO2022.27.</t>
  </si>
  <si>
    <t>Energy Prices: Transportation: E85: Reference case</t>
  </si>
  <si>
    <t>3-AEO2022.27.ref2022-d011222a</t>
  </si>
  <si>
    <t>Energy Prices: Transportation: E85: High oil and gas supply</t>
  </si>
  <si>
    <t>3-AEO2022.27.highogs-d011222a</t>
  </si>
  <si>
    <t>Motor Gasoline</t>
  </si>
  <si>
    <t>Energy Prices: Transportation: Motor Gasoline</t>
  </si>
  <si>
    <t>3-AEO2022.28.</t>
  </si>
  <si>
    <t>Energy Prices: Transportation: Motor Gasoline: Reference case</t>
  </si>
  <si>
    <t>3-AEO2022.28.ref2022-d011222a</t>
  </si>
  <si>
    <t>Energy Prices: Transportation: Motor Gasoline: High oil and gas supply</t>
  </si>
  <si>
    <t>3-AEO2022.28.highogs-d011222a</t>
  </si>
  <si>
    <t>Jet Fuel</t>
  </si>
  <si>
    <t>Energy Prices: Transportation: Jet Fuel</t>
  </si>
  <si>
    <t>3-AEO2022.29.</t>
  </si>
  <si>
    <t>Energy Prices: Transportation: Jet Fuel: Reference case</t>
  </si>
  <si>
    <t>3-AEO2022.29.ref2022-d011222a</t>
  </si>
  <si>
    <t>Energy Prices: Transportation: Jet Fuel: High oil and gas supply</t>
  </si>
  <si>
    <t>3-AEO2022.29.highogs-d011222a</t>
  </si>
  <si>
    <t>Diesel Fuel (distillate fuel oil)</t>
  </si>
  <si>
    <t>Energy Prices: Transportation: Diesel Fuel</t>
  </si>
  <si>
    <t>3-AEO2022.30.</t>
  </si>
  <si>
    <t>Energy Prices: Transportation: Diesel Fuel: Reference case</t>
  </si>
  <si>
    <t>3-AEO2022.30.ref2022-d011222a</t>
  </si>
  <si>
    <t>Energy Prices: Transportation: Diesel Fuel: High oil and gas supply</t>
  </si>
  <si>
    <t>3-AEO2022.30.highogs-d011222a</t>
  </si>
  <si>
    <t>Energy Prices: Transportation: Residual Fuel Oil</t>
  </si>
  <si>
    <t>3-AEO2022.31.</t>
  </si>
  <si>
    <t>Energy Prices: Transportation: Residual Fuel Oil: Reference case</t>
  </si>
  <si>
    <t>3-AEO2022.31.ref2022-d011222a</t>
  </si>
  <si>
    <t>Energy Prices: Transportation: Residual Fuel Oil: High oil and gas supply</t>
  </si>
  <si>
    <t>3-AEO2022.31.highogs-d011222a</t>
  </si>
  <si>
    <t>Energy Prices: Transportation: Natural Gas</t>
  </si>
  <si>
    <t>3-AEO2022.32.</t>
  </si>
  <si>
    <t>Energy Prices: Transportation: Natural Gas: Reference case</t>
  </si>
  <si>
    <t>3-AEO2022.32.ref2022-d011222a</t>
  </si>
  <si>
    <t>Energy Prices: Transportation: Natural Gas: High oil and gas supply</t>
  </si>
  <si>
    <t>3-AEO2022.32.highogs-d011222a</t>
  </si>
  <si>
    <t>Energy Prices: Transportation: Electricity</t>
  </si>
  <si>
    <t>3-AEO2022.33.</t>
  </si>
  <si>
    <t>Energy Prices: Transportation: Electricity: Reference case</t>
  </si>
  <si>
    <t>3-AEO2022.33.ref2022-d011222a</t>
  </si>
  <si>
    <t>Energy Prices: Transportation: Electricity: High oil and gas supply</t>
  </si>
  <si>
    <t>3-AEO2022.33.highogs-d011222a</t>
  </si>
  <si>
    <t>Electric Power</t>
  </si>
  <si>
    <t>3-AEO2022.35.</t>
  </si>
  <si>
    <t>Energy Prices: Electric Power: Distillate Fuel Oil</t>
  </si>
  <si>
    <t>3-AEO2022.36.</t>
  </si>
  <si>
    <t>Energy Prices: Electric Power: Distillate Fuel Oil: Reference case</t>
  </si>
  <si>
    <t>3-AEO2022.36.ref2022-d011222a</t>
  </si>
  <si>
    <t>Energy Prices: Electric Power: Distillate Fuel Oil: High oil and gas supply</t>
  </si>
  <si>
    <t>3-AEO2022.36.highogs-d011222a</t>
  </si>
  <si>
    <t>Energy Prices: Electric Power: Residual Fuel Oil</t>
  </si>
  <si>
    <t>3-AEO2022.37.</t>
  </si>
  <si>
    <t>Energy Prices: Electric Power: Residual Fuel Oil: Reference case</t>
  </si>
  <si>
    <t>3-AEO2022.37.ref2022-d011222a</t>
  </si>
  <si>
    <t>Energy Prices: Electric Power: Residual Fuel Oil: High oil and gas supply</t>
  </si>
  <si>
    <t>3-AEO2022.37.highogs-d011222a</t>
  </si>
  <si>
    <t>Energy Prices: Electric Power: Natural Gas</t>
  </si>
  <si>
    <t>3-AEO2022.38.</t>
  </si>
  <si>
    <t>Energy Prices: Electric Power: Natural Gas: Reference case</t>
  </si>
  <si>
    <t>3-AEO2022.38.ref2022-d011222a</t>
  </si>
  <si>
    <t>Energy Prices: Electric Power: Natural Gas: High oil and gas supply</t>
  </si>
  <si>
    <t>3-AEO2022.38.highogs-d011222a</t>
  </si>
  <si>
    <t>Steam Coal</t>
  </si>
  <si>
    <t>Energy Prices: Electric Power: Steam Coal</t>
  </si>
  <si>
    <t>3-AEO2022.39.</t>
  </si>
  <si>
    <t>Energy Prices: Electric Power: Steam Coal: Reference case</t>
  </si>
  <si>
    <t>3-AEO2022.39.ref2022-d011222a</t>
  </si>
  <si>
    <t>Energy Prices: Electric Power: Steam Coal: High oil and gas supply</t>
  </si>
  <si>
    <t>3-AEO2022.39.highogs-d011222a</t>
  </si>
  <si>
    <t>Uranium</t>
  </si>
  <si>
    <t>Energy Prices: Electric Power: Uranium</t>
  </si>
  <si>
    <t>3-AEO2022.40.</t>
  </si>
  <si>
    <t>Energy Prices: Electric Power: Uranium: Reference case</t>
  </si>
  <si>
    <t>3-AEO2022.40.ref2022-d011222a</t>
  </si>
  <si>
    <t>Energy Prices: Electric Power: Uranium: High oil and gas supply</t>
  </si>
  <si>
    <t>3-AEO2022.40.highogs-d011222a</t>
  </si>
  <si>
    <t>Average Price to All Users</t>
  </si>
  <si>
    <t>3-AEO2022.44.</t>
  </si>
  <si>
    <t>Energy Prices: Average Price to All Users: Propane</t>
  </si>
  <si>
    <t>3-AEO2022.45.</t>
  </si>
  <si>
    <t>Energy Prices: Average Price to All Users: Propane: Reference case</t>
  </si>
  <si>
    <t>3-AEO2022.45.ref2022-d011222a</t>
  </si>
  <si>
    <t>Energy Prices: Average Price to All Users: Propane: High oil and gas supply</t>
  </si>
  <si>
    <t>3-AEO2022.45.highogs-d011222a</t>
  </si>
  <si>
    <t>Energy Prices: Average Price to All Users: E85</t>
  </si>
  <si>
    <t>3-AEO2022.46.</t>
  </si>
  <si>
    <t>Energy Prices: Average Price to All Users: E85: Reference case</t>
  </si>
  <si>
    <t>3-AEO2022.46.ref2022-d011222a</t>
  </si>
  <si>
    <t>Energy Prices: Average Price to All Users: E85: High oil and gas supply</t>
  </si>
  <si>
    <t>3-AEO2022.46.highogs-d011222a</t>
  </si>
  <si>
    <t>Energy Prices: Average Price to All Users: Motor Gasoline</t>
  </si>
  <si>
    <t>3-AEO2022.47.</t>
  </si>
  <si>
    <t>Energy Prices: Average Price to All Users: Motor Gasoline: Reference case</t>
  </si>
  <si>
    <t>3-AEO2022.47.ref2022-d011222a</t>
  </si>
  <si>
    <t>Energy Prices: Average Price to All Users: Motor Gasoline: High oil and gas supply</t>
  </si>
  <si>
    <t>3-AEO2022.47.highogs-d011222a</t>
  </si>
  <si>
    <t>Energy Prices: Average Price to All Users: Jet Fuel</t>
  </si>
  <si>
    <t>3-AEO2022.48.</t>
  </si>
  <si>
    <t>Energy Prices: Average Price to All Users: Jet Fuel: Reference case</t>
  </si>
  <si>
    <t>3-AEO2022.48.ref2022-d011222a</t>
  </si>
  <si>
    <t>Energy Prices: Average Price to All Users: Jet Fuel: High oil and gas supply</t>
  </si>
  <si>
    <t>3-AEO2022.48.highogs-d011222a</t>
  </si>
  <si>
    <t>Energy Prices: Average Price to All Users: Distillate Fuel Oil</t>
  </si>
  <si>
    <t>3-AEO2022.49.</t>
  </si>
  <si>
    <t>Energy Prices: Average Price to All Users: Distillate Fuel Oil: Reference case</t>
  </si>
  <si>
    <t>3-AEO2022.49.ref2022-d011222a</t>
  </si>
  <si>
    <t>Energy Prices: Average Price to All Users: Distillate Fuel Oil: High oil and gas supply</t>
  </si>
  <si>
    <t>3-AEO2022.49.highogs-d011222a</t>
  </si>
  <si>
    <t>Energy Prices: Average Price to All Users: Residual Fuel Oil</t>
  </si>
  <si>
    <t>3-AEO2022.50.</t>
  </si>
  <si>
    <t>Energy Prices: Average Price to All Users: Residual Fuel Oil: Reference case</t>
  </si>
  <si>
    <t>3-AEO2022.50.ref2022-d011222a</t>
  </si>
  <si>
    <t>Energy Prices: Average Price to All Users: Residual Fuel Oil: High oil and gas supply</t>
  </si>
  <si>
    <t>3-AEO2022.50.highogs-d011222a</t>
  </si>
  <si>
    <t>Energy Prices: Average Price to All Users: Natural Gas</t>
  </si>
  <si>
    <t>3-AEO2022.51.</t>
  </si>
  <si>
    <t>Energy Prices: Average Price to All Users: Natural Gas: Reference case</t>
  </si>
  <si>
    <t>3-AEO2022.51.ref2022-d011222a</t>
  </si>
  <si>
    <t>Energy Prices: Average Price to All Users: Natural Gas: High oil and gas supply</t>
  </si>
  <si>
    <t>3-AEO2022.51.highogs-d011222a</t>
  </si>
  <si>
    <t>Energy Prices: Average Price to All Users: Metallurgical Coal</t>
  </si>
  <si>
    <t>3-AEO2022.52.</t>
  </si>
  <si>
    <t>Energy Prices: Average Price to All Users: Metallurgical Coal: Reference case</t>
  </si>
  <si>
    <t>3-AEO2022.52.ref2022-d011222a</t>
  </si>
  <si>
    <t>Energy Prices: Average Price to All Users: Metallurgical Coal: High oil and gas supply</t>
  </si>
  <si>
    <t>3-AEO2022.52.highogs-d011222a</t>
  </si>
  <si>
    <t>Other Coal</t>
  </si>
  <si>
    <t>Energy Prices: Average Price to All Users: Other Coal</t>
  </si>
  <si>
    <t>3-AEO2022.53.</t>
  </si>
  <si>
    <t>Energy Prices: Average Price to All Users: Other Coal: Reference case</t>
  </si>
  <si>
    <t>3-AEO2022.53.ref2022-d011222a</t>
  </si>
  <si>
    <t>Energy Prices: Average Price to All Users: Other Coal: High oil and gas supply</t>
  </si>
  <si>
    <t>3-AEO2022.53.highogs-d011222a</t>
  </si>
  <si>
    <t>Energy Prices: Average Price to All Users: Coal to Liquids</t>
  </si>
  <si>
    <t>3-AEO2022.54.</t>
  </si>
  <si>
    <t>Energy Prices: Average Price to All Users: Coal to Liquids: Reference case</t>
  </si>
  <si>
    <t>3-AEO2022.54.ref2022-d011222a</t>
  </si>
  <si>
    <t>Energy Prices: Average Price to All Users: Coal to Liquids: High oil and gas supply</t>
  </si>
  <si>
    <t>3-AEO2022.54.highogs-d011222a</t>
  </si>
  <si>
    <t>Energy Prices: Average Price to All Users: Electricity</t>
  </si>
  <si>
    <t>3-AEO2022.55.</t>
  </si>
  <si>
    <t>Energy Prices: Average Price to All Users: Electricity: Reference case</t>
  </si>
  <si>
    <t>3-AEO2022.55.ref2022-d011222a</t>
  </si>
  <si>
    <t>Energy Prices: Average Price to All Users: Electricity: High oil and gas supply</t>
  </si>
  <si>
    <t>3-AEO2022.55.highogs-d011222a</t>
  </si>
  <si>
    <t>Non-Renewable Energy Expenditures by Sector</t>
  </si>
  <si>
    <t>3-AEO2022.57.</t>
  </si>
  <si>
    <t>(billion 2021 dollars)</t>
  </si>
  <si>
    <t>3-AEO2022.58.</t>
  </si>
  <si>
    <t>Energy Expenditures: Non-Renewable Residential</t>
  </si>
  <si>
    <t>3-AEO2022.59.</t>
  </si>
  <si>
    <t>billion 2021 $</t>
  </si>
  <si>
    <t>Energy Expenditures: Non-Renewable Residential: Reference case</t>
  </si>
  <si>
    <t>3-AEO2022.59.ref2022-d011222a</t>
  </si>
  <si>
    <t>Energy Expenditures: Non-Renewable Residential: High oil and gas supply</t>
  </si>
  <si>
    <t>3-AEO2022.59.highogs-d011222a</t>
  </si>
  <si>
    <t>Energy Expenditures: Non-Renewable Commercial</t>
  </si>
  <si>
    <t>3-AEO2022.60.</t>
  </si>
  <si>
    <t>Energy Expenditures: Non-Renewable Commercial: Reference case</t>
  </si>
  <si>
    <t>3-AEO2022.60.ref2022-d011222a</t>
  </si>
  <si>
    <t>Energy Expenditures: Non-Renewable Commercial: High oil and gas supply</t>
  </si>
  <si>
    <t>3-AEO2022.60.highogs-d011222a</t>
  </si>
  <si>
    <t>Energy Expenditures: Non-Renewable Industrial</t>
  </si>
  <si>
    <t>3-AEO2022.61.</t>
  </si>
  <si>
    <t>Energy Expenditures: Non-Renewable Industrial: Reference case</t>
  </si>
  <si>
    <t>3-AEO2022.61.ref2022-d011222a</t>
  </si>
  <si>
    <t>Energy Expenditures: Non-Renewable Industrial: High oil and gas supply</t>
  </si>
  <si>
    <t>3-AEO2022.61.highogs-d011222a</t>
  </si>
  <si>
    <t>Energy Expenditures: Non-Renewable Transportation</t>
  </si>
  <si>
    <t>3-AEO2022.62.</t>
  </si>
  <si>
    <t>Energy Expenditures: Non-Renewable Transportation: Reference case</t>
  </si>
  <si>
    <t>3-AEO2022.62.ref2022-d011222a</t>
  </si>
  <si>
    <t>Energy Expenditures: Non-Renewable Transportation: High oil and gas supply</t>
  </si>
  <si>
    <t>3-AEO2022.62.highogs-d011222a</t>
  </si>
  <si>
    <t>Total Non-Renewable Expenditures</t>
  </si>
  <si>
    <t>Energy Expenditures: Total Non-Renewable</t>
  </si>
  <si>
    <t>3-AEO2022.63.</t>
  </si>
  <si>
    <t>Energy Expenditures: Total Non-Renewable: Reference case</t>
  </si>
  <si>
    <t>3-AEO2022.63.ref2022-d011222a</t>
  </si>
  <si>
    <t>Energy Expenditures: Total Non-Renewable: High oil and gas supply</t>
  </si>
  <si>
    <t>3-AEO2022.63.highogs-d011222a</t>
  </si>
  <si>
    <t>Transportation Renewable Expenditures</t>
  </si>
  <si>
    <t>Energy Expenditures: Renewable Transportation</t>
  </si>
  <si>
    <t>3-AEO2022.64.</t>
  </si>
  <si>
    <t>Energy Expenditures: Renewable Transportation: Reference case</t>
  </si>
  <si>
    <t>3-AEO2022.64.ref2022-d011222a</t>
  </si>
  <si>
    <t>Energy Expenditures: Renewable Transportation: High oil and gas supply</t>
  </si>
  <si>
    <t>3-AEO2022.64.highogs-d011222a</t>
  </si>
  <si>
    <t>Total Expenditures</t>
  </si>
  <si>
    <t>Energy Expenditures</t>
  </si>
  <si>
    <t>3-AEO2022.65.</t>
  </si>
  <si>
    <t>Energy Expenditures: Reference case</t>
  </si>
  <si>
    <t>3-AEO2022.65.ref2022-d011222a</t>
  </si>
  <si>
    <t>Energy Expenditures: High oil and gas supply</t>
  </si>
  <si>
    <t>3-AEO2022.65.highogs-d011222a</t>
  </si>
  <si>
    <t>Prices in Nominal Dollars</t>
  </si>
  <si>
    <t>3-AEO2022.68.</t>
  </si>
  <si>
    <t>3-AEO2022.69.</t>
  </si>
  <si>
    <t>Energy Prices: Nominal: Residential: Propane</t>
  </si>
  <si>
    <t>3-AEO2022.70.</t>
  </si>
  <si>
    <t>nom $/MMBtu</t>
  </si>
  <si>
    <t>Energy Prices: Nominal: Residential: Propane: Reference case</t>
  </si>
  <si>
    <t>3-AEO2022.70.ref2022-d011222a</t>
  </si>
  <si>
    <t>Energy Prices: Nominal: Residential: Propane: High oil and gas supply</t>
  </si>
  <si>
    <t>3-AEO2022.70.highogs-d011222a</t>
  </si>
  <si>
    <t>Energy Prices: Nominal: Residential: Distillate Fuel Oil</t>
  </si>
  <si>
    <t>3-AEO2022.71.</t>
  </si>
  <si>
    <t>Energy Prices: Nominal: Residential: Distillate Fuel Oil: Reference case</t>
  </si>
  <si>
    <t>3-AEO2022.71.ref2022-d011222a</t>
  </si>
  <si>
    <t>Energy Prices: Nominal: Residential: Distillate Fuel Oil: High oil and gas supply</t>
  </si>
  <si>
    <t>3-AEO2022.71.highogs-d011222a</t>
  </si>
  <si>
    <t>Energy Prices: Nominal: Residential: Natural Gas</t>
  </si>
  <si>
    <t>3-AEO2022.72.</t>
  </si>
  <si>
    <t>Energy Prices: Nominal: Residential: Natural Gas: Reference case</t>
  </si>
  <si>
    <t>3-AEO2022.72.ref2022-d011222a</t>
  </si>
  <si>
    <t>Energy Prices: Nominal: Residential: Natural Gas: High oil and gas supply</t>
  </si>
  <si>
    <t>3-AEO2022.72.highogs-d011222a</t>
  </si>
  <si>
    <t>Energy Prices: Nominal: Residential: Electricity</t>
  </si>
  <si>
    <t>3-AEO2022.73.</t>
  </si>
  <si>
    <t>Energy Prices: Nominal: Residential: Electricity: Reference case</t>
  </si>
  <si>
    <t>3-AEO2022.73.ref2022-d011222a</t>
  </si>
  <si>
    <t>Energy Prices: Nominal: Residential: Electricity: High oil and gas supply</t>
  </si>
  <si>
    <t>3-AEO2022.73.highogs-d011222a</t>
  </si>
  <si>
    <t>3-AEO2022.75.</t>
  </si>
  <si>
    <t>Energy Prices: Nominal: Commercial: Propane</t>
  </si>
  <si>
    <t>3-AEO2022.76.</t>
  </si>
  <si>
    <t>Energy Prices: Nominal: Commercial: Propane: Reference case</t>
  </si>
  <si>
    <t>3-AEO2022.76.ref2022-d011222a</t>
  </si>
  <si>
    <t>Energy Prices: Nominal: Commercial: Propane: High oil and gas supply</t>
  </si>
  <si>
    <t>3-AEO2022.76.highogs-d011222a</t>
  </si>
  <si>
    <t>Energy Prices: Nominal: Commercial: Distillate Fuel Oil</t>
  </si>
  <si>
    <t>3-AEO2022.77.</t>
  </si>
  <si>
    <t>Energy Prices: Nominal: Commercial: Distillate Fuel Oil: Reference case</t>
  </si>
  <si>
    <t>3-AEO2022.77.ref2022-d011222a</t>
  </si>
  <si>
    <t>Energy Prices: Nominal: Commercial: Distillate Fuel Oil: High oil and gas supply</t>
  </si>
  <si>
    <t>3-AEO2022.77.highogs-d011222a</t>
  </si>
  <si>
    <t>Energy Prices: Nominal: Commercial: Residual Fuel</t>
  </si>
  <si>
    <t>3-AEO2022.78.</t>
  </si>
  <si>
    <t>Energy Prices: Nominal: Commercial: Residual Fuel: Reference case</t>
  </si>
  <si>
    <t>3-AEO2022.78.ref2022-d011222a</t>
  </si>
  <si>
    <t>Energy Prices: Nominal: Commercial: Residual Fuel: High oil and gas supply</t>
  </si>
  <si>
    <t>3-AEO2022.78.highogs-d011222a</t>
  </si>
  <si>
    <t>Energy Prices: Nominal: Commercial: Natural Gas</t>
  </si>
  <si>
    <t>3-AEO2022.79.</t>
  </si>
  <si>
    <t>Energy Prices: Nominal: Commercial: Natural Gas: Reference case</t>
  </si>
  <si>
    <t>3-AEO2022.79.ref2022-d011222a</t>
  </si>
  <si>
    <t>Energy Prices: Nominal: Commercial: Natural Gas: High oil and gas supply</t>
  </si>
  <si>
    <t>3-AEO2022.79.highogs-d011222a</t>
  </si>
  <si>
    <t>Energy Prices: Nominal: Commercial: Electricity</t>
  </si>
  <si>
    <t>3-AEO2022.80.</t>
  </si>
  <si>
    <t>Energy Prices: Nominal: Commercial: Electricity: Reference case</t>
  </si>
  <si>
    <t>3-AEO2022.80.ref2022-d011222a</t>
  </si>
  <si>
    <t>Energy Prices: Nominal: Commercial: Electricity: High oil and gas supply</t>
  </si>
  <si>
    <t>3-AEO2022.80.highogs-d011222a</t>
  </si>
  <si>
    <t>3-AEO2022.82.</t>
  </si>
  <si>
    <t>Energy Prices: Nominal: Industrial: Propane</t>
  </si>
  <si>
    <t>3-AEO2022.83.</t>
  </si>
  <si>
    <t>Energy Prices: Nominal: Industrial: Propane: Reference case</t>
  </si>
  <si>
    <t>3-AEO2022.83.ref2022-d011222a</t>
  </si>
  <si>
    <t>Energy Prices: Nominal: Industrial: Propane: High oil and gas supply</t>
  </si>
  <si>
    <t>3-AEO2022.83.highogs-d011222a</t>
  </si>
  <si>
    <t>Energy Prices: Nominal: Industrial: Distillate Fuel Oil</t>
  </si>
  <si>
    <t>3-AEO2022.84.</t>
  </si>
  <si>
    <t>Energy Prices: Nominal: Industrial: Distillate Fuel Oil: Reference case</t>
  </si>
  <si>
    <t>3-AEO2022.84.ref2022-d011222a</t>
  </si>
  <si>
    <t>Energy Prices: Nominal: Industrial: Distillate Fuel Oil: High oil and gas supply</t>
  </si>
  <si>
    <t>3-AEO2022.84.highogs-d011222a</t>
  </si>
  <si>
    <t>Energy Prices: Nominal: Industrial: Residual Fuel Oil</t>
  </si>
  <si>
    <t>3-AEO2022.85.</t>
  </si>
  <si>
    <t>Energy Prices: Nominal: Industrial: Residual Fuel Oil: Reference case</t>
  </si>
  <si>
    <t>3-AEO2022.85.ref2022-d011222a</t>
  </si>
  <si>
    <t>Energy Prices: Nominal: Industrial: Residual Fuel Oil: High oil and gas supply</t>
  </si>
  <si>
    <t>3-AEO2022.85.highogs-d011222a</t>
  </si>
  <si>
    <t>Energy Prices: Nominal: Industrial: Natural Gas</t>
  </si>
  <si>
    <t>3-AEO2022.86.</t>
  </si>
  <si>
    <t>Energy Prices: Nominal: Industrial: Natural Gas: Reference case</t>
  </si>
  <si>
    <t>3-AEO2022.86.ref2022-d011222a</t>
  </si>
  <si>
    <t>Energy Prices: Nominal: Industrial: Natural Gas: High oil and gas supply</t>
  </si>
  <si>
    <t>3-AEO2022.86.highogs-d011222a</t>
  </si>
  <si>
    <t>Energy Prices: Nominal: Industrial: Metallurgical Coal</t>
  </si>
  <si>
    <t>3-AEO2022.87.</t>
  </si>
  <si>
    <t>Energy Prices: Nominal: Industrial: Metallurgical Coal: Reference case</t>
  </si>
  <si>
    <t>3-AEO2022.87.ref2022-d011222a</t>
  </si>
  <si>
    <t>Energy Prices: Nominal: Industrial: Metallurgical Coal: High oil and gas supply</t>
  </si>
  <si>
    <t>3-AEO2022.87.highogs-d011222a</t>
  </si>
  <si>
    <t>Energy Prices: Nominal: Industrial: Other Industrial Coal</t>
  </si>
  <si>
    <t>3-AEO2022.88.</t>
  </si>
  <si>
    <t>Energy Prices: Nominal: Industrial: Other Industrial Coal: Reference case</t>
  </si>
  <si>
    <t>3-AEO2022.88.ref2022-d011222a</t>
  </si>
  <si>
    <t>Energy Prices: Nominal: Industrial: Other Industrial Coal: High oil and gas supply</t>
  </si>
  <si>
    <t>3-AEO2022.88.highogs-d011222a</t>
  </si>
  <si>
    <t>Energy Prices: Nominal: Industrial: Coal to Liquids</t>
  </si>
  <si>
    <t>3-AEO2022.89.</t>
  </si>
  <si>
    <t>Energy Prices: Nominal: Industrial: Coal to Liquids: Reference case</t>
  </si>
  <si>
    <t>3-AEO2022.89.ref2022-d011222a</t>
  </si>
  <si>
    <t>Energy Prices: Nominal: Industrial: Coal to Liquids: High oil and gas supply</t>
  </si>
  <si>
    <t>3-AEO2022.89.highogs-d011222a</t>
  </si>
  <si>
    <t>Energy Prices: Nominal: Industrial: Electricity</t>
  </si>
  <si>
    <t>3-AEO2022.90.</t>
  </si>
  <si>
    <t>Energy Prices: Nominal: Industrial: Electricity: Reference case</t>
  </si>
  <si>
    <t>3-AEO2022.90.ref2022-d011222a</t>
  </si>
  <si>
    <t>Energy Prices: Nominal: Industrial: Electricity: High oil and gas supply</t>
  </si>
  <si>
    <t>3-AEO2022.90.highogs-d011222a</t>
  </si>
  <si>
    <t>3-AEO2022.93.</t>
  </si>
  <si>
    <t>Energy Prices: Nominal: Transportation: Propane</t>
  </si>
  <si>
    <t>3-AEO2022.94.</t>
  </si>
  <si>
    <t>Energy Prices: Nominal: Transportation: Propane: Reference case</t>
  </si>
  <si>
    <t>3-AEO2022.94.ref2022-d011222a</t>
  </si>
  <si>
    <t>Energy Prices: Nominal: Transportation: Propane: High oil and gas supply</t>
  </si>
  <si>
    <t>3-AEO2022.94.highogs-d011222a</t>
  </si>
  <si>
    <t>Energy Prices: Nominal: Transportation: E85</t>
  </si>
  <si>
    <t>3-AEO2022.95.</t>
  </si>
  <si>
    <t>Energy Prices: Nominal: Transportation: E85: Reference case</t>
  </si>
  <si>
    <t>3-AEO2022.95.ref2022-d011222a</t>
  </si>
  <si>
    <t>Energy Prices: Nominal: Transportation: E85: High oil and gas supply</t>
  </si>
  <si>
    <t>3-AEO2022.95.highogs-d011222a</t>
  </si>
  <si>
    <t>Energy Prices: Nominal: Transportation: Motor Gasoline</t>
  </si>
  <si>
    <t>3-AEO2022.96.</t>
  </si>
  <si>
    <t>Energy Prices: Nominal: Transportation: Motor Gasoline: Reference case</t>
  </si>
  <si>
    <t>3-AEO2022.96.ref2022-d011222a</t>
  </si>
  <si>
    <t>Energy Prices: Nominal: Transportation: Motor Gasoline: High oil and gas supply</t>
  </si>
  <si>
    <t>3-AEO2022.96.highogs-d011222a</t>
  </si>
  <si>
    <t>Energy Prices: Nominal: Transportation: Jet Fuel</t>
  </si>
  <si>
    <t>3-AEO2022.97.</t>
  </si>
  <si>
    <t>Energy Prices: Nominal: Transportation: Jet Fuel: Reference case</t>
  </si>
  <si>
    <t>3-AEO2022.97.ref2022-d011222a</t>
  </si>
  <si>
    <t>Energy Prices: Nominal: Transportation: Jet Fuel: High oil and gas supply</t>
  </si>
  <si>
    <t>3-AEO2022.97.highogs-d011222a</t>
  </si>
  <si>
    <t>Energy Prices: Nominal: Transportation: Diesel Fuel</t>
  </si>
  <si>
    <t>3-AEO2022.98.</t>
  </si>
  <si>
    <t>Energy Prices: Nominal: Transportation: Diesel Fuel: Reference case</t>
  </si>
  <si>
    <t>3-AEO2022.98.ref2022-d011222a</t>
  </si>
  <si>
    <t>Energy Prices: Nominal: Transportation: Diesel Fuel: High oil and gas supply</t>
  </si>
  <si>
    <t>3-AEO2022.98.highogs-d011222a</t>
  </si>
  <si>
    <t>Energy Prices: Nominal: Transportation: Residual Fuel Oil</t>
  </si>
  <si>
    <t>3-AEO2022.99.</t>
  </si>
  <si>
    <t>Energy Prices: Nominal: Transportation: Residual Fuel Oil: Reference case</t>
  </si>
  <si>
    <t>3-AEO2022.99.ref2022-d011222a</t>
  </si>
  <si>
    <t>Energy Prices: Nominal: Transportation: Residual Fuel Oil: High oil and gas supply</t>
  </si>
  <si>
    <t>3-AEO2022.99.highogs-d011222a</t>
  </si>
  <si>
    <t>Energy Prices: Nominal: Transportation: Natural Gas</t>
  </si>
  <si>
    <t>3-AEO2022.100.</t>
  </si>
  <si>
    <t>Energy Prices: Nominal: Transportation: Natural Gas: Reference case</t>
  </si>
  <si>
    <t>3-AEO2022.100.ref2022-d011222a</t>
  </si>
  <si>
    <t>Energy Prices: Nominal: Transportation: Natural Gas: High oil and gas supply</t>
  </si>
  <si>
    <t>3-AEO2022.100.highogs-d011222a</t>
  </si>
  <si>
    <t>Energy Prices: Nominal: Transportation: Electricity</t>
  </si>
  <si>
    <t>3-AEO2022.101.</t>
  </si>
  <si>
    <t>Energy Prices: Nominal: Transportation: Electricity: Reference case</t>
  </si>
  <si>
    <t>3-AEO2022.101.ref2022-d011222a</t>
  </si>
  <si>
    <t>Energy Prices: Nominal: Transportation: Electricity: High oil and gas supply</t>
  </si>
  <si>
    <t>3-AEO2022.101.highogs-d011222a</t>
  </si>
  <si>
    <t>3-AEO2022.103.</t>
  </si>
  <si>
    <t>Energy Prices: Nominal: Electric Power: Distillate Fuel Oil</t>
  </si>
  <si>
    <t>3-AEO2022.104.</t>
  </si>
  <si>
    <t>Energy Prices: Nominal: Electric Power: Distillate Fuel Oil: Reference case</t>
  </si>
  <si>
    <t>3-AEO2022.104.ref2022-d011222a</t>
  </si>
  <si>
    <t>Energy Prices: Nominal: Electric Power: Distillate Fuel Oil: High oil and gas supply</t>
  </si>
  <si>
    <t>3-AEO2022.104.highogs-d011222a</t>
  </si>
  <si>
    <t>Energy Prices: Nominal: Electric Power: Residual Fuel Oil</t>
  </si>
  <si>
    <t>3-AEO2022.105.</t>
  </si>
  <si>
    <t>Energy Prices: Nominal: Electric Power: Residual Fuel Oil: Reference case</t>
  </si>
  <si>
    <t>3-AEO2022.105.ref2022-d011222a</t>
  </si>
  <si>
    <t>Energy Prices: Nominal: Electric Power: Residual Fuel Oil: High oil and gas supply</t>
  </si>
  <si>
    <t>3-AEO2022.105.highogs-d011222a</t>
  </si>
  <si>
    <t>Energy Prices: Nominal: Electric Power: Natural Gas</t>
  </si>
  <si>
    <t>3-AEO2022.106.</t>
  </si>
  <si>
    <t>Energy Prices: Nominal: Electric Power: Natural Gas: Reference case</t>
  </si>
  <si>
    <t>3-AEO2022.106.ref2022-d011222a</t>
  </si>
  <si>
    <t>Energy Prices: Nominal: Electric Power: Natural Gas: High oil and gas supply</t>
  </si>
  <si>
    <t>3-AEO2022.106.highogs-d011222a</t>
  </si>
  <si>
    <t>Energy Prices: Nominal: Electric Power: Steam Coal</t>
  </si>
  <si>
    <t>3-AEO2022.107.</t>
  </si>
  <si>
    <t>Energy Prices: Nominal: Electric Power: Steam Coal: Reference case</t>
  </si>
  <si>
    <t>3-AEO2022.107.ref2022-d011222a</t>
  </si>
  <si>
    <t>Energy Prices: Nominal: Electric Power: Steam Coal: High oil and gas supply</t>
  </si>
  <si>
    <t>3-AEO2022.107.highogs-d011222a</t>
  </si>
  <si>
    <t>Energy Prices: Nominal: Electric Power: Uranium</t>
  </si>
  <si>
    <t>3-AEO2022.108.</t>
  </si>
  <si>
    <t>Energy Prices: Nominal: Electric Power: Uranium: Reference case</t>
  </si>
  <si>
    <t>3-AEO2022.108.ref2022-d011222a</t>
  </si>
  <si>
    <t>Energy Prices: Nominal: Electric Power: Uranium: High oil and gas supply</t>
  </si>
  <si>
    <t>3-AEO2022.108.highogs-d011222a</t>
  </si>
  <si>
    <t>3-AEO2022.111.</t>
  </si>
  <si>
    <t>Energy Prices: Nominal: Average Price to All Users: Propane</t>
  </si>
  <si>
    <t>3-AEO2022.112.</t>
  </si>
  <si>
    <t>Energy Prices: Nominal: Average Price to All Users: Propane: Reference case</t>
  </si>
  <si>
    <t>3-AEO2022.112.ref2022-d011222a</t>
  </si>
  <si>
    <t>Energy Prices: Nominal: Average Price to All Users: Propane: High oil and gas supply</t>
  </si>
  <si>
    <t>3-AEO2022.112.highogs-d011222a</t>
  </si>
  <si>
    <t>Energy Prices: Nominal: Average Price to All Users: E85</t>
  </si>
  <si>
    <t>3-AEO2022.113.</t>
  </si>
  <si>
    <t>Energy Prices: Nominal: Average Price to All Users: E85: Reference case</t>
  </si>
  <si>
    <t>3-AEO2022.113.ref2022-d011222a</t>
  </si>
  <si>
    <t>Energy Prices: Nominal: Average Price to All Users: E85: High oil and gas supply</t>
  </si>
  <si>
    <t>3-AEO2022.113.highogs-d011222a</t>
  </si>
  <si>
    <t>Energy Prices: Nominal: Average Price to All Users: Motor Gasoline</t>
  </si>
  <si>
    <t>3-AEO2022.114.</t>
  </si>
  <si>
    <t>Energy Prices: Nominal: Average Price to All Users: Motor Gasoline: Reference case</t>
  </si>
  <si>
    <t>3-AEO2022.114.ref2022-d011222a</t>
  </si>
  <si>
    <t>Energy Prices: Nominal: Average Price to All Users: Motor Gasoline: High oil and gas supply</t>
  </si>
  <si>
    <t>3-AEO2022.114.highogs-d011222a</t>
  </si>
  <si>
    <t>Energy Prices: Nominal: Average Price to All Users: Jet Fuel</t>
  </si>
  <si>
    <t>3-AEO2022.115.</t>
  </si>
  <si>
    <t>Energy Prices: Nominal: Average Price to All Users: Jet Fuel: Reference case</t>
  </si>
  <si>
    <t>3-AEO2022.115.ref2022-d011222a</t>
  </si>
  <si>
    <t>Energy Prices: Nominal: Average Price to All Users: Jet Fuel: High oil and gas supply</t>
  </si>
  <si>
    <t>3-AEO2022.115.highogs-d011222a</t>
  </si>
  <si>
    <t>Energy Prices: Nominal: Average Price to All Users: Distillate Fuel Oil</t>
  </si>
  <si>
    <t>3-AEO2022.116.</t>
  </si>
  <si>
    <t>Energy Prices: Nominal: Average Price to All Users: Distillate Fuel Oil: Reference case</t>
  </si>
  <si>
    <t>3-AEO2022.116.ref2022-d011222a</t>
  </si>
  <si>
    <t>Energy Prices: Nominal: Average Price to All Users: Distillate Fuel Oil: High oil and gas supply</t>
  </si>
  <si>
    <t>3-AEO2022.116.highogs-d011222a</t>
  </si>
  <si>
    <t>Energy Prices: Nominal: Average Price to All Users: Residual Fuel Oil</t>
  </si>
  <si>
    <t>3-AEO2022.117.</t>
  </si>
  <si>
    <t>Energy Prices: Nominal: Average Price to All Users: Residual Fuel Oil: Reference case</t>
  </si>
  <si>
    <t>3-AEO2022.117.ref2022-d011222a</t>
  </si>
  <si>
    <t>Energy Prices: Nominal: Average Price to All Users: Residual Fuel Oil: High oil and gas supply</t>
  </si>
  <si>
    <t>3-AEO2022.117.highogs-d011222a</t>
  </si>
  <si>
    <t>Energy Prices: Nominal: Average Price to All Users: Natural Gas</t>
  </si>
  <si>
    <t>3-AEO2022.118.</t>
  </si>
  <si>
    <t>Energy Prices: Nominal: Average Price to All Users: Natural Gas: Reference case</t>
  </si>
  <si>
    <t>3-AEO2022.118.ref2022-d011222a</t>
  </si>
  <si>
    <t>Energy Prices: Nominal: Average Price to All Users: Natural Gas: High oil and gas supply</t>
  </si>
  <si>
    <t>3-AEO2022.118.highogs-d011222a</t>
  </si>
  <si>
    <t>Energy Prices: Nominal: Average Price to All Users: Metallurgical Coal</t>
  </si>
  <si>
    <t>3-AEO2022.119.</t>
  </si>
  <si>
    <t>Energy Prices: Nominal: Average Price to All Users: Metallurgical Coal: Reference case</t>
  </si>
  <si>
    <t>3-AEO2022.119.ref2022-d011222a</t>
  </si>
  <si>
    <t>Energy Prices: Nominal: Average Price to All Users: Metallurgical Coal: High oil and gas supply</t>
  </si>
  <si>
    <t>3-AEO2022.119.highogs-d011222a</t>
  </si>
  <si>
    <t>Energy Prices: Nominal: Average Price to All Users: Other Coal</t>
  </si>
  <si>
    <t>3-AEO2022.120.</t>
  </si>
  <si>
    <t>Energy Prices: Nominal: Average Price to All Users: Other Coal: Reference case</t>
  </si>
  <si>
    <t>3-AEO2022.120.ref2022-d011222a</t>
  </si>
  <si>
    <t>Energy Prices: Nominal: Average Price to All Users: Other Coal: High oil and gas supply</t>
  </si>
  <si>
    <t>3-AEO2022.120.highogs-d011222a</t>
  </si>
  <si>
    <t>Energy Prices: Nominal: Average Price to All Users: Coal to Liquids</t>
  </si>
  <si>
    <t>3-AEO2022.121.</t>
  </si>
  <si>
    <t>Energy Prices: Nominal: Average Price to All Users: Coal to Liquids: Reference case</t>
  </si>
  <si>
    <t>3-AEO2022.121.ref2022-d011222a</t>
  </si>
  <si>
    <t>Energy Prices: Nominal: Average Price to All Users: Coal to Liquids: High oil and gas supply</t>
  </si>
  <si>
    <t>3-AEO2022.121.highogs-d011222a</t>
  </si>
  <si>
    <t>Energy Prices: Nominal: Average Price to All Users: Electricity</t>
  </si>
  <si>
    <t>3-AEO2022.122.</t>
  </si>
  <si>
    <t>Energy Prices: Nominal: Average Price to All Users: Electricity: Reference case</t>
  </si>
  <si>
    <t>3-AEO2022.122.ref2022-d011222a</t>
  </si>
  <si>
    <t>Energy Prices: Nominal: Average Price to All Users: Electricity: High oil and gas supply</t>
  </si>
  <si>
    <t>3-AEO2022.122.highogs-d011222a</t>
  </si>
  <si>
    <t>3-AEO2022.124.</t>
  </si>
  <si>
    <t>(billion nominal dollars)</t>
  </si>
  <si>
    <t>3-AEO2022.125.</t>
  </si>
  <si>
    <t>Energy Expenditures: Nominal: Non-Renewable Residential</t>
  </si>
  <si>
    <t>3-AEO2022.126.</t>
  </si>
  <si>
    <t>billion nom $</t>
  </si>
  <si>
    <t>Energy Expenditures: Nominal: Non-Renewable Residential: Reference case</t>
  </si>
  <si>
    <t>3-AEO2022.126.ref2022-d011222a</t>
  </si>
  <si>
    <t>Energy Expenditures: Nominal: Non-Renewable Residential: High oil and gas supply</t>
  </si>
  <si>
    <t>3-AEO2022.126.highogs-d011222a</t>
  </si>
  <si>
    <t>Energy Expenditures: Nominal: Non-Renewable Commercial</t>
  </si>
  <si>
    <t>3-AEO2022.127.</t>
  </si>
  <si>
    <t>Energy Expenditures: Nominal: Non-Renewable Commercial: Reference case</t>
  </si>
  <si>
    <t>3-AEO2022.127.ref2022-d011222a</t>
  </si>
  <si>
    <t>Energy Expenditures: Nominal: Non-Renewable Commercial: High oil and gas supply</t>
  </si>
  <si>
    <t>3-AEO2022.127.highogs-d011222a</t>
  </si>
  <si>
    <t>Energy Expenditures: Nominal: Non-Renewable Industrial</t>
  </si>
  <si>
    <t>3-AEO2022.128.</t>
  </si>
  <si>
    <t>Energy Expenditures: Nominal: Non-Renewable Industrial: Reference case</t>
  </si>
  <si>
    <t>3-AEO2022.128.ref2022-d011222a</t>
  </si>
  <si>
    <t>Energy Expenditures: Nominal: Non-Renewable Industrial: High oil and gas supply</t>
  </si>
  <si>
    <t>3-AEO2022.128.highogs-d011222a</t>
  </si>
  <si>
    <t>Energy Expenditures: Nominal: Non-Renewable Transportation</t>
  </si>
  <si>
    <t>3-AEO2022.129.</t>
  </si>
  <si>
    <t>Energy Expenditures: Nominal: Non-Renewable Transportation: Reference case</t>
  </si>
  <si>
    <t>3-AEO2022.129.ref2022-d011222a</t>
  </si>
  <si>
    <t>Energy Expenditures: Nominal: Non-Renewable Transportation: High oil and gas supply</t>
  </si>
  <si>
    <t>3-AEO2022.129.highogs-d011222a</t>
  </si>
  <si>
    <t>Energy Expenditures: Nominal: Total Non-Renewable</t>
  </si>
  <si>
    <t>3-AEO2022.130.</t>
  </si>
  <si>
    <t>Energy Expenditures: Nominal: Total Non-Renewable: Reference case</t>
  </si>
  <si>
    <t>3-AEO2022.130.ref2022-d011222a</t>
  </si>
  <si>
    <t>Energy Expenditures: Nominal: Total Non-Renewable: High oil and gas supply</t>
  </si>
  <si>
    <t>3-AEO2022.130.highogs-d011222a</t>
  </si>
  <si>
    <t>Energy Expenditures: Nominal: Renewable Transportation</t>
  </si>
  <si>
    <t>3-AEO2022.131.</t>
  </si>
  <si>
    <t>Energy Expenditures: Nominal: Renewable Transportation: Reference case</t>
  </si>
  <si>
    <t>3-AEO2022.131.ref2022-d011222a</t>
  </si>
  <si>
    <t>Energy Expenditures: Nominal: Renewable Transportation: High oil and gas supply</t>
  </si>
  <si>
    <t>3-AEO2022.131.highogs-d011222a</t>
  </si>
  <si>
    <t>Energy Expenditures: Nominal</t>
  </si>
  <si>
    <t>3-AEO2022.132.</t>
  </si>
  <si>
    <t>Energy Expenditures: Nominal: Reference case</t>
  </si>
  <si>
    <t>3-AEO2022.132.ref2022-d011222a</t>
  </si>
  <si>
    <t>Energy Expenditures: Nominal: High oil and gas supply</t>
  </si>
  <si>
    <t>3-AEO2022.132.highogs-d011222a</t>
  </si>
  <si>
    <t>Table 9.  Electricity Generating Capacity</t>
  </si>
  <si>
    <t>https://www.eia.gov/outlooks/aeo/data/browser/#/?id=9-AEO2022&amp;region=0-0&amp;cases=ref2022~highogs&amp;start=2020&amp;end=2050&amp;f=A&amp;sourcekey=0</t>
  </si>
  <si>
    <t>Tue Sep 27 2022 13:11:51 GMT-0400 (Eastern Daylight Time)</t>
  </si>
  <si>
    <t>Electric Power Sector</t>
  </si>
  <si>
    <t>9-AEO2022.2.</t>
  </si>
  <si>
    <t>Power Only</t>
  </si>
  <si>
    <t>9-AEO2022.3.</t>
  </si>
  <si>
    <t>Coal</t>
  </si>
  <si>
    <t>Electricity Capacity: Electric Power Sector: Power Only: Coal</t>
  </si>
  <si>
    <t>9-AEO2022.4.</t>
  </si>
  <si>
    <t>GW</t>
  </si>
  <si>
    <t>Electricity Capacity: Electric Power Sector: Power Only: Coal: Reference case</t>
  </si>
  <si>
    <t>9-AEO2022.4.ref2022-d011222a</t>
  </si>
  <si>
    <t>Electricity Capacity: Electric Power Sector: Power Only: Coal: High oil and gas supply</t>
  </si>
  <si>
    <t>9-AEO2022.4.highogs-d011222a</t>
  </si>
  <si>
    <t>Oil and Natural Gas Steam 4</t>
  </si>
  <si>
    <t>Electricity Capacity: Electric Power Sector: Power Only: Oil and Natural Gas Steam</t>
  </si>
  <si>
    <t>9-AEO2022.5.</t>
  </si>
  <si>
    <t>Electricity Capacity: Electric Power Sector: Power Only: Oil and Natural Gas Steam: Reference case</t>
  </si>
  <si>
    <t>9-AEO2022.5.ref2022-d011222a</t>
  </si>
  <si>
    <t>Electricity Capacity: Electric Power Sector: Power Only: Oil and Natural Gas Steam: High oil and gas supply</t>
  </si>
  <si>
    <t>9-AEO2022.5.highogs-d011222a</t>
  </si>
  <si>
    <t>Combined Cycle</t>
  </si>
  <si>
    <t>Electricity Capacity: Electric Power Sector: Power Only: Combined Cycle</t>
  </si>
  <si>
    <t>9-AEO2022.6.</t>
  </si>
  <si>
    <t>Electricity Capacity: Electric Power Sector: Power Only: Combined Cycle: Reference case</t>
  </si>
  <si>
    <t>9-AEO2022.6.ref2022-d011222a</t>
  </si>
  <si>
    <t>Electricity Capacity: Electric Power Sector: Power Only: Combined Cycle: High oil and gas supply</t>
  </si>
  <si>
    <t>9-AEO2022.6.highogs-d011222a</t>
  </si>
  <si>
    <t>Combustion Turbine/Diesel</t>
  </si>
  <si>
    <t>Electricity Capacity: Electric Power Sector: Power Only: Combustion Turbine/Diesel</t>
  </si>
  <si>
    <t>9-AEO2022.7.</t>
  </si>
  <si>
    <t>Electricity Capacity: Electric Power Sector: Power Only: Combustion Turbine/Diesel: Reference case</t>
  </si>
  <si>
    <t>9-AEO2022.7.ref2022-d011222a</t>
  </si>
  <si>
    <t>Electricity Capacity: Electric Power Sector: Power Only: Combustion Turbine/Diesel: High oil and gas supply</t>
  </si>
  <si>
    <t>9-AEO2022.7.highogs-d011222a</t>
  </si>
  <si>
    <t>Nuclear Power</t>
  </si>
  <si>
    <t>Electricity Capacity: Electric Power Sector: Power Only: Nuclear</t>
  </si>
  <si>
    <t>9-AEO2022.8.</t>
  </si>
  <si>
    <t>Electricity Capacity: Electric Power Sector: Power Only: Nuclear: Reference case</t>
  </si>
  <si>
    <t>9-AEO2022.8.ref2022-d011222a</t>
  </si>
  <si>
    <t>Electricity Capacity: Electric Power Sector: Power Only: Nuclear: High oil and gas supply</t>
  </si>
  <si>
    <t>9-AEO2022.8.highogs-d011222a</t>
  </si>
  <si>
    <t>Pumped Storage</t>
  </si>
  <si>
    <t>Electricity Capacity: Electric Power Sector: Power Only: Pumped Storage</t>
  </si>
  <si>
    <t>9-AEO2022.9.</t>
  </si>
  <si>
    <t>Electricity Capacity: Electric Power Sector: Power Only: Pumped Storage: Reference case</t>
  </si>
  <si>
    <t>9-AEO2022.9.ref2022-d011222a</t>
  </si>
  <si>
    <t>Electricity Capacity: Electric Power Sector: Power Only: Pumped Storage: High oil and gas supply</t>
  </si>
  <si>
    <t>9-AEO2022.9.highogs-d011222a</t>
  </si>
  <si>
    <t>Diurnal Storage</t>
  </si>
  <si>
    <t>Electricity Capacity: Electric Power Sector: Power Only: Diurnal Storage</t>
  </si>
  <si>
    <t>9-AEO2022.10.</t>
  </si>
  <si>
    <t>Electricity Capacity: Electric Power Sector: Power Only: Diurnal Storage: Reference case</t>
  </si>
  <si>
    <t>9-AEO2022.10.ref2022-d011222a</t>
  </si>
  <si>
    <t>Electricity Capacity: Electric Power Sector: Power Only: Diurnal Storage: High oil and gas supply</t>
  </si>
  <si>
    <t>9-AEO2022.10.highogs-d011222a</t>
  </si>
  <si>
    <t>Fuel Cells</t>
  </si>
  <si>
    <t>Electricity Capacity: Electric Power Sector: Power Only: Fuel Cells</t>
  </si>
  <si>
    <t>9-AEO2022.11.</t>
  </si>
  <si>
    <t>Electricity Capacity: Electric Power Sector: Power Only: Fuel Cells: Reference case</t>
  </si>
  <si>
    <t>9-AEO2022.11.ref2022-d011222a</t>
  </si>
  <si>
    <t>Electricity Capacity: Electric Power Sector: Power Only: Fuel Cells: High oil and gas supply</t>
  </si>
  <si>
    <t>9-AEO2022.11.highogs-d011222a</t>
  </si>
  <si>
    <t>Renewable Sources</t>
  </si>
  <si>
    <t>Electricity Capacity: Electric Power Sector: Power Only: Renewable Sources</t>
  </si>
  <si>
    <t>9-AEO2022.12.</t>
  </si>
  <si>
    <t>Electricity Capacity: Electric Power Sector: Power Only: Renewable Sources: Reference case</t>
  </si>
  <si>
    <t>9-AEO2022.12.ref2022-d011222a</t>
  </si>
  <si>
    <t>Electricity Capacity: Electric Power Sector: Power Only: Renewable Sources: High oil and gas supply</t>
  </si>
  <si>
    <t>9-AEO2022.12.highogs-d011222a</t>
  </si>
  <si>
    <t>Distributed Generation (Natural Gas)</t>
  </si>
  <si>
    <t>Electricity Capacity: Electric Power Sector: Power Only: Distributed Generation</t>
  </si>
  <si>
    <t>9-AEO2022.13.</t>
  </si>
  <si>
    <t>Electricity Capacity: Electric Power Sector: Power Only: Distributed Generation: Reference case</t>
  </si>
  <si>
    <t>9-AEO2022.13.ref2022-d011222a</t>
  </si>
  <si>
    <t>Electricity Capacity: Electric Power Sector: Power Only: Distributed Generation: High oil and gas supply</t>
  </si>
  <si>
    <t>9-AEO2022.13.highogs-d011222a</t>
  </si>
  <si>
    <t>Total</t>
  </si>
  <si>
    <t>Electricity Capacity: Electric Power Sector: Power Only: Total</t>
  </si>
  <si>
    <t>9-AEO2022.14.</t>
  </si>
  <si>
    <t>Electricity Capacity: Electric Power Sector: Power Only: Total: Reference case</t>
  </si>
  <si>
    <t>9-AEO2022.14.ref2022-d011222a</t>
  </si>
  <si>
    <t>Electricity Capacity: Electric Power Sector: Power Only: Total: High oil and gas supply</t>
  </si>
  <si>
    <t>9-AEO2022.14.highogs-d011222a</t>
  </si>
  <si>
    <t>Combined Heat and Power</t>
  </si>
  <si>
    <t>9-AEO2022.15.</t>
  </si>
  <si>
    <t>Electricity Capacity: Electric Power Sector: Combined Heat and Power: Coal</t>
  </si>
  <si>
    <t>9-AEO2022.16.</t>
  </si>
  <si>
    <t>Electricity Capacity: Electric Power Sector: Combined Heat and Power: Coal: Reference case</t>
  </si>
  <si>
    <t>9-AEO2022.16.ref2022-d011222a</t>
  </si>
  <si>
    <t>Electricity Capacity: Electric Power Sector: Combined Heat and Power: Coal: High oil and gas supply</t>
  </si>
  <si>
    <t>9-AEO2022.16.highogs-d011222a</t>
  </si>
  <si>
    <t>Oil and Natural Gas Steam</t>
  </si>
  <si>
    <t>Electricity Capacity: Electric Power Sector: Combined Heat and Power: Oil and Natural Gas Steam</t>
  </si>
  <si>
    <t>9-AEO2022.17.</t>
  </si>
  <si>
    <t>Electricity Capacity: Electric Power Sector: Combined Heat and Power: Oil and Natural Gas Steam: Reference case</t>
  </si>
  <si>
    <t>9-AEO2022.17.ref2022-d011222a</t>
  </si>
  <si>
    <t>Electricity Capacity: Electric Power Sector: Combined Heat and Power: Oil and Natural Gas Steam: High oil and gas supply</t>
  </si>
  <si>
    <t>9-AEO2022.17.highogs-d011222a</t>
  </si>
  <si>
    <t>Electricity Capacity: Electric Power Sector: Combined Heat and Power: Combined Cycle</t>
  </si>
  <si>
    <t>9-AEO2022.18.</t>
  </si>
  <si>
    <t>Electricity Capacity: Electric Power Sector: Combined Heat and Power: Combined Cycle: Reference case</t>
  </si>
  <si>
    <t>9-AEO2022.18.ref2022-d011222a</t>
  </si>
  <si>
    <t>Electricity Capacity: Electric Power Sector: Combined Heat and Power: Combined Cycle: High oil and gas supply</t>
  </si>
  <si>
    <t>9-AEO2022.18.highogs-d011222a</t>
  </si>
  <si>
    <t>Electricity Capacity: Electric Power Sector: Combined Heat and Power: Combustion Turbine/Diesel</t>
  </si>
  <si>
    <t>9-AEO2022.19.</t>
  </si>
  <si>
    <t>Electricity Capacity: Electric Power Sector: Combined Heat and Power: Combustion Turbine/Diesel: Reference case</t>
  </si>
  <si>
    <t>9-AEO2022.19.ref2022-d011222a</t>
  </si>
  <si>
    <t>Electricity Capacity: Electric Power Sector: Combined Heat and Power: Combustion Turbine/Diesel: High oil and gas supply</t>
  </si>
  <si>
    <t>9-AEO2022.19.highogs-d011222a</t>
  </si>
  <si>
    <t>Electricity Capacity: Electric Power Sector: Combined Heat and Power: Renewable Sources</t>
  </si>
  <si>
    <t>9-AEO2022.20.</t>
  </si>
  <si>
    <t>Electricity Capacity: Electric Power Sector: Combined Heat and Power: Renewable Sources: Reference case</t>
  </si>
  <si>
    <t>9-AEO2022.20.ref2022-d011222a</t>
  </si>
  <si>
    <t>Electricity Capacity: Electric Power Sector: Combined Heat and Power: Renewable Sources: High oil and gas supply</t>
  </si>
  <si>
    <t>9-AEO2022.20.highogs-d011222a</t>
  </si>
  <si>
    <t>Electricity Capacity: Electric Power Sector: Combined Heat and Power: Total</t>
  </si>
  <si>
    <t>9-AEO2022.21.</t>
  </si>
  <si>
    <t>Electricity Capacity: Electric Power Sector: Combined Heat and Power: Total: Reference case</t>
  </si>
  <si>
    <t>9-AEO2022.21.ref2022-d011222a</t>
  </si>
  <si>
    <t>Electricity Capacity: Electric Power Sector: Combined Heat and Power: Total: High oil and gas supply</t>
  </si>
  <si>
    <t>9-AEO2022.21.highogs-d011222a</t>
  </si>
  <si>
    <t>Cumulative Planned Additions</t>
  </si>
  <si>
    <t>9-AEO2022.23.</t>
  </si>
  <si>
    <t>Electricity Capacity: Cumulative Planned Additions: Coal</t>
  </si>
  <si>
    <t>9-AEO2022.24.</t>
  </si>
  <si>
    <t>Electricity Capacity: Cumulative Planned Additions: Coal: Reference case</t>
  </si>
  <si>
    <t>9-AEO2022.24.ref2022-d011222a</t>
  </si>
  <si>
    <t>Electricity Capacity: Cumulative Planned Additions: Coal: High oil and gas supply</t>
  </si>
  <si>
    <t>9-AEO2022.24.highogs-d011222a</t>
  </si>
  <si>
    <t>Electricity Capacity: Cumulative Planned Additions: Oil and Natural Gas Steam</t>
  </si>
  <si>
    <t>9-AEO2022.25.</t>
  </si>
  <si>
    <t>Electricity Capacity: Cumulative Planned Additions: Oil and Natural Gas Steam: Reference case</t>
  </si>
  <si>
    <t>9-AEO2022.25.ref2022-d011222a</t>
  </si>
  <si>
    <t>Electricity Capacity: Cumulative Planned Additions: Oil and Natural Gas Steam: High oil and gas supply</t>
  </si>
  <si>
    <t>9-AEO2022.25.highogs-d011222a</t>
  </si>
  <si>
    <t>Electricity Capacity: Cumulative Planned Additions: Combined Cycle</t>
  </si>
  <si>
    <t>9-AEO2022.26.</t>
  </si>
  <si>
    <t>Electricity Capacity: Cumulative Planned Additions: Combined Cycle: Reference case</t>
  </si>
  <si>
    <t>9-AEO2022.26.ref2022-d011222a</t>
  </si>
  <si>
    <t>Electricity Capacity: Cumulative Planned Additions: Combined Cycle: High oil and gas supply</t>
  </si>
  <si>
    <t>9-AEO2022.26.highogs-d011222a</t>
  </si>
  <si>
    <t>Electricity Capacity: Cumulative Planned Additions: Combustion Turbine/Diesel</t>
  </si>
  <si>
    <t>9-AEO2022.27.</t>
  </si>
  <si>
    <t>Electricity Capacity: Cumulative Planned Additions: Combustion Turbine/Diesel: Reference case</t>
  </si>
  <si>
    <t>9-AEO2022.27.ref2022-d011222a</t>
  </si>
  <si>
    <t>Electricity Capacity: Cumulative Planned Additions: Combustion Turbine/Diesel: High oil and gas supply</t>
  </si>
  <si>
    <t>9-AEO2022.27.highogs-d011222a</t>
  </si>
  <si>
    <t>Electricity Capacity: Cumulative Planned Additions: Nuclear</t>
  </si>
  <si>
    <t>9-AEO2022.28.</t>
  </si>
  <si>
    <t>Electricity Capacity: Cumulative Planned Additions: Nuclear: Reference case</t>
  </si>
  <si>
    <t>9-AEO2022.28.ref2022-d011222a</t>
  </si>
  <si>
    <t>Electricity Capacity: Cumulative Planned Additions: Nuclear: High oil and gas supply</t>
  </si>
  <si>
    <t>9-AEO2022.28.highogs-d011222a</t>
  </si>
  <si>
    <t>Electricity Capacity: Cumulative Planned Additions: Pumped Storage</t>
  </si>
  <si>
    <t>9-AEO2022.29.</t>
  </si>
  <si>
    <t>Electricity Capacity: Cumulative Planned Additions: Pumped Storage: Reference case</t>
  </si>
  <si>
    <t>9-AEO2022.29.ref2022-d011222a</t>
  </si>
  <si>
    <t>Electricity Capacity: Cumulative Planned Additions: Pumped Storage: High oil and gas supply</t>
  </si>
  <si>
    <t>9-AEO2022.29.highogs-d011222a</t>
  </si>
  <si>
    <t>Electricity Capacity: Cumulative Planned Additions: Diurnal Storage</t>
  </si>
  <si>
    <t>9-AEO2022.30.</t>
  </si>
  <si>
    <t>Electricity Capacity: Cumulative Planned Additions: Diurnal Storage: Reference case</t>
  </si>
  <si>
    <t>9-AEO2022.30.ref2022-d011222a</t>
  </si>
  <si>
    <t>Electricity Capacity: Cumulative Planned Additions: Diurnal Storage: High oil and gas supply</t>
  </si>
  <si>
    <t>9-AEO2022.30.highogs-d011222a</t>
  </si>
  <si>
    <t>Electricity Capacity: Cumulative Planned Additions: Fuel Cells</t>
  </si>
  <si>
    <t>9-AEO2022.31.</t>
  </si>
  <si>
    <t>Electricity Capacity: Cumulative Planned Additions: Fuel Cells: Reference case</t>
  </si>
  <si>
    <t>9-AEO2022.31.ref2022-d011222a</t>
  </si>
  <si>
    <t>Electricity Capacity: Cumulative Planned Additions: Fuel Cells: High oil and gas supply</t>
  </si>
  <si>
    <t>9-AEO2022.31.highogs-d011222a</t>
  </si>
  <si>
    <t>Electricity Capacity: Cumulative Planned Additions: Renewable Sources</t>
  </si>
  <si>
    <t>9-AEO2022.32.</t>
  </si>
  <si>
    <t>Electricity Capacity: Cumulative Planned Additions: Renewable Sources: Reference case</t>
  </si>
  <si>
    <t>9-AEO2022.32.ref2022-d011222a</t>
  </si>
  <si>
    <t>Electricity Capacity: Cumulative Planned Additions: Renewable Sources: High oil and gas supply</t>
  </si>
  <si>
    <t>9-AEO2022.32.highogs-d011222a</t>
  </si>
  <si>
    <t>Distributed Generation</t>
  </si>
  <si>
    <t>Electricity Capacity: Cumulative Planned Additions: Distributed Generation</t>
  </si>
  <si>
    <t>9-AEO2022.33.</t>
  </si>
  <si>
    <t>Electricity Capacity: Cumulative Planned Additions: Distributed Generation: Reference case</t>
  </si>
  <si>
    <t>9-AEO2022.33.ref2022-d011222a</t>
  </si>
  <si>
    <t>Electricity Capacity: Cumulative Planned Additions: Distributed Generation: High oil and gas supply</t>
  </si>
  <si>
    <t>9-AEO2022.33.highogs-d011222a</t>
  </si>
  <si>
    <t>Electricity Capacity: Cumulative Planned Additions: Total</t>
  </si>
  <si>
    <t>9-AEO2022.34.</t>
  </si>
  <si>
    <t>Electricity Capacity: Cumulative Planned Additions: Total: Reference case</t>
  </si>
  <si>
    <t>9-AEO2022.34.ref2022-d011222a</t>
  </si>
  <si>
    <t>Electricity Capacity: Cumulative Planned Additions: Total: High oil and gas supply</t>
  </si>
  <si>
    <t>9-AEO2022.34.highogs-d011222a</t>
  </si>
  <si>
    <t>Cumulative Unplanned Additions</t>
  </si>
  <si>
    <t>9-AEO2022.35.</t>
  </si>
  <si>
    <t>Electricity Capacity: Cumulative Unplanned Additions: Coal</t>
  </si>
  <si>
    <t>9-AEO2022.36.</t>
  </si>
  <si>
    <t>Electricity Capacity: Cumulative Unplanned Additions: Coal: Reference case</t>
  </si>
  <si>
    <t>9-AEO2022.36.ref2022-d011222a</t>
  </si>
  <si>
    <t>Electricity Capacity: Cumulative Unplanned Additions: Coal: High oil and gas supply</t>
  </si>
  <si>
    <t>9-AEO2022.36.highogs-d011222a</t>
  </si>
  <si>
    <t>Electricity Capacity: Cumulative Unplanned Additions: Oil and Natural Gas Steam</t>
  </si>
  <si>
    <t>9-AEO2022.37.</t>
  </si>
  <si>
    <t>Electricity Capacity: Cumulative Unplanned Additions: Oil and Natural Gas Steam: Reference case</t>
  </si>
  <si>
    <t>9-AEO2022.37.ref2022-d011222a</t>
  </si>
  <si>
    <t>Electricity Capacity: Cumulative Unplanned Additions: Oil and Natural Gas Steam: High oil and gas supply</t>
  </si>
  <si>
    <t>9-AEO2022.37.highogs-d011222a</t>
  </si>
  <si>
    <t>Electricity Capacity: Cumulative Unplanned Additions: Combined Cycle</t>
  </si>
  <si>
    <t>9-AEO2022.38.</t>
  </si>
  <si>
    <t>Electricity Capacity: Cumulative Unplanned Additions: Combined Cycle: Reference case</t>
  </si>
  <si>
    <t>9-AEO2022.38.ref2022-d011222a</t>
  </si>
  <si>
    <t>Electricity Capacity: Cumulative Unplanned Additions: Combined Cycle: High oil and gas supply</t>
  </si>
  <si>
    <t>9-AEO2022.38.highogs-d011222a</t>
  </si>
  <si>
    <t>Electricity Capacity: Cumulative Unplanned Additions: Combustion Turbine/Diesel</t>
  </si>
  <si>
    <t>9-AEO2022.39.</t>
  </si>
  <si>
    <t>Electricity Capacity: Cumulative Unplanned Additions: Combustion Turbine/Diesel: Reference case</t>
  </si>
  <si>
    <t>9-AEO2022.39.ref2022-d011222a</t>
  </si>
  <si>
    <t>Electricity Capacity: Cumulative Unplanned Additions: Combustion Turbine/Diesel: High oil and gas supply</t>
  </si>
  <si>
    <t>9-AEO2022.39.highogs-d011222a</t>
  </si>
  <si>
    <t>Electricity Capacity: Cumulative Unplanned Additions: Nuclear</t>
  </si>
  <si>
    <t>9-AEO2022.40.</t>
  </si>
  <si>
    <t>Electricity Capacity: Cumulative Unplanned Additions: Nuclear: Reference case</t>
  </si>
  <si>
    <t>9-AEO2022.40.ref2022-d011222a</t>
  </si>
  <si>
    <t>Electricity Capacity: Cumulative Unplanned Additions: Nuclear: High oil and gas supply</t>
  </si>
  <si>
    <t>9-AEO2022.40.highogs-d011222a</t>
  </si>
  <si>
    <t>Electricity Capacity: Cumulative Unplanned Additions: Pumped Storage</t>
  </si>
  <si>
    <t>9-AEO2022.41.</t>
  </si>
  <si>
    <t>Electricity Capacity: Cumulative Unplanned Additions: Pumped Storage: Reference case</t>
  </si>
  <si>
    <t>9-AEO2022.41.ref2022-d011222a</t>
  </si>
  <si>
    <t>Electricity Capacity: Cumulative Unplanned Additions: Pumped Storage: High oil and gas supply</t>
  </si>
  <si>
    <t>9-AEO2022.41.highogs-d011222a</t>
  </si>
  <si>
    <t>Electricity Capacity: Cumulative Unplanned Additions: Diurnal Storage</t>
  </si>
  <si>
    <t>9-AEO2022.42.</t>
  </si>
  <si>
    <t>Electricity Capacity: Cumulative Unplanned Additions: Diurnal Storage: Reference case</t>
  </si>
  <si>
    <t>9-AEO2022.42.ref2022-d011222a</t>
  </si>
  <si>
    <t>Electricity Capacity: Cumulative Unplanned Additions: Diurnal Storage: High oil and gas supply</t>
  </si>
  <si>
    <t>9-AEO2022.42.highogs-d011222a</t>
  </si>
  <si>
    <t>Electricity Capacity: Cumulative Unplanned Additions: Fuel Cells</t>
  </si>
  <si>
    <t>9-AEO2022.43.</t>
  </si>
  <si>
    <t>Electricity Capacity: Cumulative Unplanned Additions: Fuel Cells: Reference case</t>
  </si>
  <si>
    <t>9-AEO2022.43.ref2022-d011222a</t>
  </si>
  <si>
    <t>Electricity Capacity: Cumulative Unplanned Additions: Fuel Cells: High oil and gas supply</t>
  </si>
  <si>
    <t>9-AEO2022.43.highogs-d011222a</t>
  </si>
  <si>
    <t>Electricity Capacity: Cumulative Unplanned Additions: Renewable Sources</t>
  </si>
  <si>
    <t>9-AEO2022.44.</t>
  </si>
  <si>
    <t>Electricity Capacity: Cumulative Unplanned Additions: Renewable Sources: Reference case</t>
  </si>
  <si>
    <t>9-AEO2022.44.ref2022-d011222a</t>
  </si>
  <si>
    <t>Electricity Capacity: Cumulative Unplanned Additions: Renewable Sources: High oil and gas supply</t>
  </si>
  <si>
    <t>9-AEO2022.44.highogs-d011222a</t>
  </si>
  <si>
    <t>Electricity Capacity: Cumulative Unplanned Additions: Distributed Generation</t>
  </si>
  <si>
    <t>9-AEO2022.45.</t>
  </si>
  <si>
    <t>Electricity Capacity: Cumulative Unplanned Additions: Distributed Generation: Reference case</t>
  </si>
  <si>
    <t>9-AEO2022.45.ref2022-d011222a</t>
  </si>
  <si>
    <t>Electricity Capacity: Cumulative Unplanned Additions: Distributed Generation: High oil and gas supply</t>
  </si>
  <si>
    <t>9-AEO2022.45.highogs-d011222a</t>
  </si>
  <si>
    <t>Electricity Capacity: Cumulative Unplanned Additions: Total</t>
  </si>
  <si>
    <t>9-AEO2022.46.</t>
  </si>
  <si>
    <t>Electricity Capacity: Cumulative Unplanned Additions: Total: Reference case</t>
  </si>
  <si>
    <t>9-AEO2022.46.ref2022-d011222a</t>
  </si>
  <si>
    <t>Electricity Capacity: Cumulative Unplanned Additions: Total: High oil and gas supply</t>
  </si>
  <si>
    <t>9-AEO2022.46.highogs-d011222a</t>
  </si>
  <si>
    <t>Cumulative Electric Power Sector Additions 10</t>
  </si>
  <si>
    <t>Electricity Capacity: Cumulative Electric Power Sector Additions</t>
  </si>
  <si>
    <t>9-AEO2022.47.</t>
  </si>
  <si>
    <t>Electricity Capacity: Cumulative Electric Power Sector Additions: Reference case</t>
  </si>
  <si>
    <t>9-AEO2022.47.ref2022-d011222a</t>
  </si>
  <si>
    <t>Electricity Capacity: Cumulative Electric Power Sector Additions: High oil and gas supply</t>
  </si>
  <si>
    <t>9-AEO2022.47.highogs-d011222a</t>
  </si>
  <si>
    <t>Cumulative Retirements</t>
  </si>
  <si>
    <t>9-AEO2022.49.</t>
  </si>
  <si>
    <t>Electricity Capacity: Cumulative Retirements: Coal</t>
  </si>
  <si>
    <t>9-AEO2022.50.</t>
  </si>
  <si>
    <t>Electricity Capacity: Cumulative Retirements: Coal: Reference case</t>
  </si>
  <si>
    <t>9-AEO2022.50.ref2022-d011222a</t>
  </si>
  <si>
    <t>Electricity Capacity: Cumulative Retirements: Coal: High oil and gas supply</t>
  </si>
  <si>
    <t>9-AEO2022.50.highogs-d011222a</t>
  </si>
  <si>
    <t>Electricity Capacity: Cumulative Retirements: Oil and Natural Gas Steam</t>
  </si>
  <si>
    <t>9-AEO2022.51.</t>
  </si>
  <si>
    <t>Electricity Capacity: Cumulative Retirements: Oil and Natural Gas Steam: Reference case</t>
  </si>
  <si>
    <t>9-AEO2022.51.ref2022-d011222a</t>
  </si>
  <si>
    <t>Electricity Capacity: Cumulative Retirements: Oil and Natural Gas Steam: High oil and gas supply</t>
  </si>
  <si>
    <t>9-AEO2022.51.highogs-d011222a</t>
  </si>
  <si>
    <t>Electricity Capacity: Cumulative Retirements: Combined Cycle</t>
  </si>
  <si>
    <t>9-AEO2022.52.</t>
  </si>
  <si>
    <t>Electricity Capacity: Cumulative Retirements: Combined Cycle: Reference case</t>
  </si>
  <si>
    <t>9-AEO2022.52.ref2022-d011222a</t>
  </si>
  <si>
    <t>Electricity Capacity: Cumulative Retirements: Combined Cycle: High oil and gas supply</t>
  </si>
  <si>
    <t>9-AEO2022.52.highogs-d011222a</t>
  </si>
  <si>
    <t>Electricity Capacity: Cumulative Retirements: Combustion Turbine/Diesel</t>
  </si>
  <si>
    <t>9-AEO2022.53.</t>
  </si>
  <si>
    <t>Electricity Capacity: Cumulative Retirements: Combustion Turbine/Diesel: Reference case</t>
  </si>
  <si>
    <t>9-AEO2022.53.ref2022-d011222a</t>
  </si>
  <si>
    <t>Electricity Capacity: Cumulative Retirements: Combustion Turbine/Diesel: High oil and gas supply</t>
  </si>
  <si>
    <t>9-AEO2022.53.highogs-d011222a</t>
  </si>
  <si>
    <t>Electricity Capacity: Cumulative Retirements: Nuclear</t>
  </si>
  <si>
    <t>9-AEO2022.54.</t>
  </si>
  <si>
    <t>Electricity Capacity: Cumulative Retirements: Nuclear: Reference case</t>
  </si>
  <si>
    <t>9-AEO2022.54.ref2022-d011222a</t>
  </si>
  <si>
    <t>Electricity Capacity: Cumulative Retirements: Nuclear: High oil and gas supply</t>
  </si>
  <si>
    <t>9-AEO2022.54.highogs-d011222a</t>
  </si>
  <si>
    <t>Electricity Capacity: Cumulative Retirements: Pumped Storage</t>
  </si>
  <si>
    <t>9-AEO2022.55.</t>
  </si>
  <si>
    <t>Electricity Capacity: Cumulative Retirements: Pumped Storage: Reference case</t>
  </si>
  <si>
    <t>9-AEO2022.55.ref2022-d011222a</t>
  </si>
  <si>
    <t>Electricity Capacity: Cumulative Retirements: Pumped Storage: High oil and gas supply</t>
  </si>
  <si>
    <t>9-AEO2022.55.highogs-d011222a</t>
  </si>
  <si>
    <t>Electricity Capacity: Cumulative Retirements: Diurnal Storage</t>
  </si>
  <si>
    <t>9-AEO2022.56.</t>
  </si>
  <si>
    <t>Electricity Capacity: Cumulative Retirements: Diurnal Storage: Reference case</t>
  </si>
  <si>
    <t>9-AEO2022.56.ref2022-d011222a</t>
  </si>
  <si>
    <t>Electricity Capacity: Cumulative Retirements: Diurnal Storage: High oil and gas supply</t>
  </si>
  <si>
    <t>9-AEO2022.56.highogs-d011222a</t>
  </si>
  <si>
    <t>Electricity Capacity: Cumulative Retirements: Fuel Cells</t>
  </si>
  <si>
    <t>9-AEO2022.57.</t>
  </si>
  <si>
    <t>Electricity Capacity: Cumulative Retirements: Fuel Cells: Reference case</t>
  </si>
  <si>
    <t>9-AEO2022.57.ref2022-d011222a</t>
  </si>
  <si>
    <t>Electricity Capacity: Cumulative Retirements: Fuel Cells: High oil and gas supply</t>
  </si>
  <si>
    <t>9-AEO2022.57.highogs-d011222a</t>
  </si>
  <si>
    <t>Electricity Capacity: Cumulative Retirements: Renewable Sources</t>
  </si>
  <si>
    <t>9-AEO2022.58.</t>
  </si>
  <si>
    <t>Electricity Capacity: Cumulative Retirements: Renewable Sources: Reference case</t>
  </si>
  <si>
    <t>9-AEO2022.58.ref2022-d011222a</t>
  </si>
  <si>
    <t>Electricity Capacity: Cumulative Retirements: Renewable Sources: High oil and gas supply</t>
  </si>
  <si>
    <t>9-AEO2022.58.highogs-d011222a</t>
  </si>
  <si>
    <t>Electricity Capacity: Cumulative Retirements: Total</t>
  </si>
  <si>
    <t>9-AEO2022.59.</t>
  </si>
  <si>
    <t>Electricity Capacity: Cumulative Retirements: Total: Reference case</t>
  </si>
  <si>
    <t>9-AEO2022.59.ref2022-d011222a</t>
  </si>
  <si>
    <t>Electricity Capacity: Cumulative Retirements: Total: High oil and gas supply</t>
  </si>
  <si>
    <t>9-AEO2022.59.highogs-d011222a</t>
  </si>
  <si>
    <t>Electricity Capacity: Total Electric Power Sector Capacity</t>
  </si>
  <si>
    <t>9-AEO2022.61.</t>
  </si>
  <si>
    <t>Electricity Capacity: Total Electric Power Sector Capacity: Reference case</t>
  </si>
  <si>
    <t>9-AEO2022.61.ref2022-d011222a</t>
  </si>
  <si>
    <t>Electricity Capacity: Total Electric Power Sector Capacity: High oil and gas supply</t>
  </si>
  <si>
    <t>9-AEO2022.61.highogs-d011222a</t>
  </si>
  <si>
    <t>End-Use Generators</t>
  </si>
  <si>
    <t>9-AEO2022.63.</t>
  </si>
  <si>
    <t>Electricity Capacity: End-Use Generators: Coal</t>
  </si>
  <si>
    <t>9-AEO2022.64.</t>
  </si>
  <si>
    <t>Electricity Capacity: End-Use Generators: Coal: Reference case</t>
  </si>
  <si>
    <t>9-AEO2022.64.ref2022-d011222a</t>
  </si>
  <si>
    <t>Electricity Capacity: End-Use Generators: Coal: High oil and gas supply</t>
  </si>
  <si>
    <t>9-AEO2022.64.highogs-d011222a</t>
  </si>
  <si>
    <t>Petroleum</t>
  </si>
  <si>
    <t>Electricity Capacity: End-Use Generators: Petroleum</t>
  </si>
  <si>
    <t>9-AEO2022.65.</t>
  </si>
  <si>
    <t>Electricity Capacity: End-Use Generators: Petroleum: Reference case</t>
  </si>
  <si>
    <t>9-AEO2022.65.ref2022-d011222a</t>
  </si>
  <si>
    <t>Electricity Capacity: End-Use Generators: Petroleum: High oil and gas supply</t>
  </si>
  <si>
    <t>9-AEO2022.65.highogs-d011222a</t>
  </si>
  <si>
    <t>Electricity Capacity: End-Use Generators: Natural Gas</t>
  </si>
  <si>
    <t>9-AEO2022.66.</t>
  </si>
  <si>
    <t>Electricity Capacity: End-Use Generators: Natural Gas: Reference case</t>
  </si>
  <si>
    <t>9-AEO2022.66.ref2022-d011222a</t>
  </si>
  <si>
    <t>Electricity Capacity: End-Use Generators: Natural Gas: High oil and gas supply</t>
  </si>
  <si>
    <t>9-AEO2022.66.highogs-d011222a</t>
  </si>
  <si>
    <t>Other Gaseous Fuels</t>
  </si>
  <si>
    <t>Electricity Capacity: End-Use Generators: Other Gaseous Fuels</t>
  </si>
  <si>
    <t>9-AEO2022.67.</t>
  </si>
  <si>
    <t>Electricity Capacity: End-Use Generators: Other Gaseous Fuels: Reference case</t>
  </si>
  <si>
    <t>9-AEO2022.67.ref2022-d011222a</t>
  </si>
  <si>
    <t>Electricity Capacity: End-Use Generators: Other Gaseous Fuels: High oil and gas supply</t>
  </si>
  <si>
    <t>9-AEO2022.67.highogs-d011222a</t>
  </si>
  <si>
    <t>Electricity Capacity: End-Use Generators: Renewable Sources</t>
  </si>
  <si>
    <t>9-AEO2022.68.</t>
  </si>
  <si>
    <t>Electricity Capacity: End-Use Generators: Renewable Sources: Reference case</t>
  </si>
  <si>
    <t>9-AEO2022.68.ref2022-d011222a</t>
  </si>
  <si>
    <t>Electricity Capacity: End-Use Generators: Renewable Sources: High oil and gas supply</t>
  </si>
  <si>
    <t>9-AEO2022.68.highogs-d011222a</t>
  </si>
  <si>
    <t>Other</t>
  </si>
  <si>
    <t>Electricity Capacity: End-Use Generators: Other</t>
  </si>
  <si>
    <t>9-AEO2022.69.</t>
  </si>
  <si>
    <t>Electricity Capacity: End-Use Generators: Other: Reference case</t>
  </si>
  <si>
    <t>9-AEO2022.69.ref2022-d011222a</t>
  </si>
  <si>
    <t>Electricity Capacity: End-Use Generators: Other: High oil and gas supply</t>
  </si>
  <si>
    <t>9-AEO2022.69.highogs-d011222a</t>
  </si>
  <si>
    <t>Electricity Capacity: End-Use Generators: Total</t>
  </si>
  <si>
    <t>9-AEO2022.70.</t>
  </si>
  <si>
    <t>Electricity Capacity: End-Use Generators: Total: Reference case</t>
  </si>
  <si>
    <t>9-AEO2022.70.ref2022-d011222a</t>
  </si>
  <si>
    <t>Electricity Capacity: End-Use Generators: Total: High oil and gas supply</t>
  </si>
  <si>
    <t>9-AEO2022.70.highogs-d011222a</t>
  </si>
  <si>
    <t>Cumulative Capacity Additions</t>
  </si>
  <si>
    <t>Electricity Capacity: End-Use Generators: Cumulative Capacity Additions</t>
  </si>
  <si>
    <t>9-AEO2022.72.</t>
  </si>
  <si>
    <t>Electricity Capacity: End-Use Generators: Cumulative Capacity Additions: Reference case</t>
  </si>
  <si>
    <t>9-AEO2022.72.ref2022-d011222a</t>
  </si>
  <si>
    <t>Electricity Capacity: End-Use Generators: Cumulative Capacity Additions: High oil and gas supply</t>
  </si>
  <si>
    <t>9-AEO2022.72.highogs-d011222a</t>
  </si>
  <si>
    <t>Percent Change in Natural Gas Price</t>
  </si>
  <si>
    <t>Output Change in Electricity Generation Capacity[hard coal es] : MostRecentRun</t>
  </si>
  <si>
    <t>Output Change in Electricity Generation Capacity[natural gas nonpeaker es] : MostRecentRun</t>
  </si>
  <si>
    <t>Output Change in Electricity Generation Capacity[nuclear es] : MostRecentRun</t>
  </si>
  <si>
    <t>Output Change in Electricity Generation Capacity[hydro es] : MostRecentRun</t>
  </si>
  <si>
    <t>Output Change in Electricity Generation Capacity[onshore wind es] : MostRecentRun</t>
  </si>
  <si>
    <t>Output Change in Electricity Generation Capacity[solar PV es] : MostRecentRun</t>
  </si>
  <si>
    <t>Output Change in Electricity Generation Capacity[solar thermal es] : MostRecentRun</t>
  </si>
  <si>
    <t>Output Change in Electricity Generation Capacity[biomass es] : MostRecentRun</t>
  </si>
  <si>
    <t>Output Change in Electricity Generation Capacity[geothermal es] : MostRecentRun</t>
  </si>
  <si>
    <t>Output Change in Electricity Generation Capacity[petroleum es] : MostRecentRun</t>
  </si>
  <si>
    <t>Output Change in Electricity Generation Capacity[natural gas peaker es] : MostRecentRun</t>
  </si>
  <si>
    <t>Output Change in Electricity Generation Capacity[lignite es] : MostRecentRun</t>
  </si>
  <si>
    <t>Output Change in Electricity Generation Capacity[offshore wind es] : MostRecentRun</t>
  </si>
  <si>
    <t>Output Change in Electricity Generation Capacity[crude oil es] : MostRecentRun</t>
  </si>
  <si>
    <t>Output Change in Electricity Generation Capacity[heavy or residual fuel oil es] : MostRecentRun</t>
  </si>
  <si>
    <t>Output Change in Electricity Generation Capacity[municipal solid waste es] : MostRecentRun</t>
  </si>
  <si>
    <t>Expected Capacity Factors[natural gas nonpeaker es,preexisting nonretiring] : MostRecentRun</t>
  </si>
  <si>
    <t>Table 3 for Reference and High Oil and Gas Supply cases (fuel prices) and Table 9 for Refernce and High Oil and Gas Supply case capacity</t>
  </si>
  <si>
    <t>fuels/BFPaT</t>
  </si>
  <si>
    <t>Electricity Sector</t>
  </si>
  <si>
    <t>fueltax</t>
  </si>
  <si>
    <t>Time (Year)</t>
  </si>
  <si>
    <t>Incremental Retired Capacity (GW)</t>
  </si>
  <si>
    <t>EU27: Gross capacities decommissioned (MW)</t>
  </si>
  <si>
    <t xml:space="preserve">Total </t>
  </si>
  <si>
    <t>Nuclear</t>
  </si>
  <si>
    <t>Conventional thermal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</si>
  <si>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</si>
  <si>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</si>
  <si>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</si>
  <si>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</si>
  <si>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</si>
  <si>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</si>
  <si>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</si>
  <si>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</si>
  <si>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</si>
  <si>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Wind</t>
  </si>
  <si>
    <t>Onshore</t>
  </si>
  <si>
    <t>Offshore</t>
  </si>
  <si>
    <t>Solar photovoltaics</t>
  </si>
  <si>
    <t>Solar thermal</t>
  </si>
  <si>
    <t>Geothermal</t>
  </si>
  <si>
    <t>Tide, wave and ocean</t>
  </si>
  <si>
    <t>Hydro</t>
  </si>
  <si>
    <t>Pump storage</t>
  </si>
  <si>
    <t>Electricity only</t>
  </si>
  <si>
    <t>Gas turbine combined cycle</t>
  </si>
  <si>
    <t xml:space="preserve">Gas turbine </t>
  </si>
  <si>
    <t>Steam turbine</t>
  </si>
  <si>
    <t>Internal combustion engine</t>
  </si>
  <si>
    <t>CHP power plants</t>
  </si>
  <si>
    <t>Gas peaker</t>
  </si>
  <si>
    <t>Gas nonpeaker</t>
  </si>
  <si>
    <t>EU27: Gross capacities installed (MW)</t>
  </si>
  <si>
    <t>Nuclear - current</t>
  </si>
  <si>
    <t>Nuclear III</t>
  </si>
  <si>
    <t>Nuclear IV</t>
  </si>
  <si>
    <t>Integrated gasification combined cycle</t>
  </si>
  <si>
    <t>Supercritical steam turbine</t>
  </si>
  <si>
    <t>Fluidized bed combustion</t>
  </si>
  <si>
    <t>Natural gas fuel cell power plant</t>
  </si>
  <si>
    <t>Hydrogen fuel cell power plant</t>
  </si>
  <si>
    <t>Tidal</t>
  </si>
  <si>
    <t>Wave and ocean</t>
  </si>
  <si>
    <t>Run-of-river</t>
  </si>
  <si>
    <t>Reservoirs (dams)</t>
  </si>
  <si>
    <t>Electricity only equipped with CCS</t>
  </si>
  <si>
    <t>CHP power plants equipped with CCS</t>
  </si>
  <si>
    <t>coal (jrc_potencia, gross capacities decomissioned)</t>
  </si>
  <si>
    <t>nuclear (jrc_potencia, gross capacities decommissioned)</t>
  </si>
  <si>
    <t>nuclear (gross capacities installed)</t>
  </si>
  <si>
    <t>coal (gross capacities installed)</t>
  </si>
  <si>
    <t>coal difference</t>
  </si>
  <si>
    <t>nuclear difference</t>
  </si>
  <si>
    <t>Annual Retirements (MW)</t>
  </si>
  <si>
    <t>Cumulative Retirements (GW)</t>
  </si>
  <si>
    <t>Heat Rate by Electricity Fuel[hard coal es,preexisting nonretiring] : MostRecentRun</t>
  </si>
  <si>
    <t>Heat Rate by Electricity Fuel[hard coal es,newly built] : MostRecentRun</t>
  </si>
  <si>
    <t>Heat Rate by Electricity Fuel[natural gas nonpeaker es,preexisting nonretiring] : MostRecentRun</t>
  </si>
  <si>
    <t>Heat Rate by Electricity Fuel[natural gas nonpeaker es,newly built] : MostRecentRun</t>
  </si>
  <si>
    <t>Heat Rate by Electricity Fuel[nuclear es,preexisting nonretiring] : MostRecentRun</t>
  </si>
  <si>
    <t>Heat Rate by Electricity Fuel[nuclear es,newly built] : MostRecentRun</t>
  </si>
  <si>
    <t>Heat Rate by Electricity Fuel[hydro es,preexisting nonretiring] : MostRecentRun</t>
  </si>
  <si>
    <t>Heat Rate by Electricity Fuel[hydro es,newly built] : MostRecentRun</t>
  </si>
  <si>
    <t>Heat Rate by Electricity Fuel[onshore wind es,preexisting nonretiring] : MostRecentRun</t>
  </si>
  <si>
    <t>Heat Rate by Electricity Fuel[onshore wind es,newly built] : MostRecentRun</t>
  </si>
  <si>
    <t>Heat Rate by Electricity Fuel[solar PV es,preexisting nonretiring] : MostRecentRun</t>
  </si>
  <si>
    <t>Heat Rate by Electricity Fuel[solar PV es,newly built] : MostRecentRun</t>
  </si>
  <si>
    <t>Heat Rate by Electricity Fuel[solar thermal es,preexisting nonretiring] : MostRecentRun</t>
  </si>
  <si>
    <t>Heat Rate by Electricity Fuel[solar thermal es,newly built] : MostRecentRun</t>
  </si>
  <si>
    <t>Heat Rate by Electricity Fuel[biomass es,preexisting nonretiring] : MostRecentRun</t>
  </si>
  <si>
    <t>Heat Rate by Electricity Fuel[biomass es,newly built] : MostRecentRun</t>
  </si>
  <si>
    <t>Heat Rate by Electricity Fuel[geothermal es,preexisting nonretiring] : MostRecentRun</t>
  </si>
  <si>
    <t>Heat Rate by Electricity Fuel[geothermal es,newly built] : MostRecentRun</t>
  </si>
  <si>
    <t>Heat Rate by Electricity Fuel[petroleum es,preexisting nonretiring] : MostRecentRun</t>
  </si>
  <si>
    <t>Heat Rate by Electricity Fuel[petroleum es,newly built] : MostRecentRun</t>
  </si>
  <si>
    <t>Heat Rate by Electricity Fuel[natural gas peaker es,preexisting nonretiring] : MostRecentRun</t>
  </si>
  <si>
    <t>Heat Rate by Electricity Fuel[natural gas peaker es,newly built] : MostRecentRun</t>
  </si>
  <si>
    <t>Heat Rate by Electricity Fuel[lignite es,preexisting nonretiring] : MostRecentRun</t>
  </si>
  <si>
    <t>Heat Rate by Electricity Fuel[lignite es,newly built] : MostRecentRun</t>
  </si>
  <si>
    <t>Heat Rate by Electricity Fuel[offshore wind es,preexisting nonretiring] : MostRecentRun</t>
  </si>
  <si>
    <t>Heat Rate by Electricity Fuel[offshore wind es,newly built] : MostRecentRun</t>
  </si>
  <si>
    <t>Heat Rate by Electricity Fuel[crude oil es,preexisting nonretiring] : MostRecentRun</t>
  </si>
  <si>
    <t>Heat Rate by Electricity Fuel[crude oil es,newly built] : MostRecentRun</t>
  </si>
  <si>
    <t>Heat Rate by Electricity Fuel[heavy or residual fuel oil es,preexisting nonretiring] : MostRecentRun</t>
  </si>
  <si>
    <t>Heat Rate by Electricity Fuel[heavy or residual fuel oil es,newly built] : MostRecentRun</t>
  </si>
  <si>
    <t>Heat Rate by Electricity Fuel[municipal solid waste es,preexisting nonretiring] : MostRecentRun</t>
  </si>
  <si>
    <t>Heat Rate by Electricity Fuel[municipal solid waste es,newly built] : MostRecentRun</t>
  </si>
  <si>
    <t>Expected Capacity Factors[hard coal es,preexisting nonretiring] : MostRecentRun</t>
  </si>
  <si>
    <t>Expected Capacity Factors[hard coal es,newly built] : MostRecentRun</t>
  </si>
  <si>
    <t>Expected Capacity Factors[natural gas nonpeaker es,preexisting retiring] : MostRecentRun</t>
  </si>
  <si>
    <t>Expected Capacity Factors[natural gas nonpeaker es,newly built] : MostRecentRun</t>
  </si>
  <si>
    <t>Expected Capacity Factors[nuclear es,preexisting nonretiring] : MostRecentRun</t>
  </si>
  <si>
    <t>Expected Capacity Factors[nuclear es,newly built] : MostRecentRun</t>
  </si>
  <si>
    <t>Expected Capacity Factors[hydro es,preexisting nonretiring] : MostRecentRun</t>
  </si>
  <si>
    <t>Expected Capacity Factors[hydro es,newly built] : MostRecentRun</t>
  </si>
  <si>
    <t>Expected Capacity Factors[onshore wind es,preexisting nonretiring] : MostRecentRun</t>
  </si>
  <si>
    <t>Expected Capacity Factors[onshore wind es,newly built] : MostRecentRun</t>
  </si>
  <si>
    <t>Expected Capacity Factors[solar PV es,preexisting nonretiring] : MostRecentRun</t>
  </si>
  <si>
    <t>Expected Capacity Factors[solar PV es,newly built] : MostRecentRun</t>
  </si>
  <si>
    <t>Expected Capacity Factors[solar thermal es,preexisting nonretiring] : MostRecentRun</t>
  </si>
  <si>
    <t>Expected Capacity Factors[solar thermal es,newly built] : MostRecentRun</t>
  </si>
  <si>
    <t>Expected Capacity Factors[biomass es,preexisting nonretiring] : MostRecentRun</t>
  </si>
  <si>
    <t>Expected Capacity Factors[biomass es,newly built] : MostRecentRun</t>
  </si>
  <si>
    <t>Expected Capacity Factors[geothermal es,preexisting nonretiring] : MostRecentRun</t>
  </si>
  <si>
    <t>Expected Capacity Factors[geothermal es,newly built] : MostRecentRun</t>
  </si>
  <si>
    <t>Expected Capacity Factors[petroleum es,preexisting nonretiring] : MostRecentRun</t>
  </si>
  <si>
    <t>Expected Capacity Factors[petroleum es,newly built] : MostRecentRun</t>
  </si>
  <si>
    <t>Expected Capacity Factors[natural gas peaker es,preexisting nonretiring] : MostRecentRun</t>
  </si>
  <si>
    <t>Expected Capacity Factors[natural gas peaker es,newly built] : MostRecentRun</t>
  </si>
  <si>
    <t>Expected Capacity Factors[lignite es,preexisting nonretiring] : MostRecentRun</t>
  </si>
  <si>
    <t>Expected Capacity Factors[lignite es,newly built] : MostRecentRun</t>
  </si>
  <si>
    <t>Expected Capacity Factors[offshore wind es,preexisting nonretiring] : MostRecentRun</t>
  </si>
  <si>
    <t>Expected Capacity Factors[offshore wind es,newly built] : MostRecentRun</t>
  </si>
  <si>
    <t>Expected Capacity Factors[crude oil es,preexisting nonretiring] : MostRecentRun</t>
  </si>
  <si>
    <t>Expected Capacity Factors[crude oil es,newly built] : MostRecentRun</t>
  </si>
  <si>
    <t>Expected Capacity Factors[heavy or residual fuel oil es,preexisting nonretiring] : MostRecentRun</t>
  </si>
  <si>
    <t>Expected Capacity Factors[heavy or residual fuel oil es,newly built] : MostRecentRun</t>
  </si>
  <si>
    <t>Expected Capacity Factors[municipal solid waste es,preexisting nonretiring] : MostRecentRun</t>
  </si>
  <si>
    <t>Expected Capacity Factors[municipal solid waste es,newly built] : MostRecentRun</t>
  </si>
  <si>
    <t>Electricity Generation Capacity[hard coal es,preexisting retiring] : MostRecentRun</t>
  </si>
  <si>
    <t>Electricity Generation Capacity[hard coal es,newly built] : MostRecentRun</t>
  </si>
  <si>
    <t>Electricity Generation Capacity[hard coal es,preexisting nonretiring] : MostRecentRun</t>
  </si>
  <si>
    <t>Electricity Generation Capacity[natural gas nonpeaker es,preexisting retiring] : MostRecentRun</t>
  </si>
  <si>
    <t>Electricity Generation Capacity[natural gas nonpeaker es,preexisting nonretiring] : MostRecentRun</t>
  </si>
  <si>
    <t>Electricity Generation Capacity[natural gas nonpeaker es,newly built] : MostRecentRun</t>
  </si>
  <si>
    <t>Electricity Generation Capacity[nuclear es,preexisting retiring] : MostRecentRun</t>
  </si>
  <si>
    <t>Electricity Generation Capacity[nuclear es,preexisting nonretiring] : MostRecentRun</t>
  </si>
  <si>
    <t>Electricity Generation Capacity[nuclear es,newly built] : MostRecentRun</t>
  </si>
  <si>
    <t>Electricity Generation Capacity[hydro es,preexisting retiring] : MostRecentRun</t>
  </si>
  <si>
    <t>Electricity Generation Capacity[hydro es,preexisting nonretiring] : MostRecentRun</t>
  </si>
  <si>
    <t>Electricity Generation Capacity[hydro es,newly built] : MostRecentRun</t>
  </si>
  <si>
    <t>Electricity Generation Capacity[onshore wind es,preexisting retiring] : MostRecentRun</t>
  </si>
  <si>
    <t>Electricity Generation Capacity[onshore wind es,preexisting nonretiring] : MostRecentRun</t>
  </si>
  <si>
    <t>Electricity Generation Capacity[onshore wind es,newly built] : MostRecentRun</t>
  </si>
  <si>
    <t>Electricity Generation Capacity[solar PV es,preexisting retiring] : MostRecentRun</t>
  </si>
  <si>
    <t>Electricity Generation Capacity[solar PV es,preexisting nonretiring] : MostRecentRun</t>
  </si>
  <si>
    <t>Electricity Generation Capacity[solar PV es,newly built] : MostRecentRun</t>
  </si>
  <si>
    <t>Electricity Generation Capacity[solar thermal es,preexisting retiring] : MostRecentRun</t>
  </si>
  <si>
    <t>Electricity Generation Capacity[solar thermal es,preexisting nonretiring] : MostRecentRun</t>
  </si>
  <si>
    <t>Electricity Generation Capacity[solar thermal es,newly built] : MostRecentRun</t>
  </si>
  <si>
    <t>Electricity Generation Capacity[biomass es,preexisting retiring] : MostRecentRun</t>
  </si>
  <si>
    <t>Electricity Generation Capacity[biomass es,preexisting nonretiring] : MostRecentRun</t>
  </si>
  <si>
    <t>Electricity Generation Capacity[biomass es,newly built] : MostRecentRun</t>
  </si>
  <si>
    <t>Electricity Generation Capacity[geothermal es,preexisting retiring] : MostRecentRun</t>
  </si>
  <si>
    <t>Electricity Generation Capacity[geothermal es,preexisting nonretiring] : MostRecentRun</t>
  </si>
  <si>
    <t>Electricity Generation Capacity[geothermal es,newly built] : MostRecentRun</t>
  </si>
  <si>
    <t>Electricity Generation Capacity[petroleum es,preexisting retiring] : MostRecentRun</t>
  </si>
  <si>
    <t>Electricity Generation Capacity[petroleum es,preexisting nonretiring] : MostRecentRun</t>
  </si>
  <si>
    <t>Electricity Generation Capacity[petroleum es,newly built] : MostRecentRun</t>
  </si>
  <si>
    <t>Electricity Generation Capacity[natural gas peaker es,preexisting retiring] : MostRecentRun</t>
  </si>
  <si>
    <t>Electricity Generation Capacity[natural gas peaker es,preexisting nonretiring] : MostRecentRun</t>
  </si>
  <si>
    <t>Electricity Generation Capacity[natural gas peaker es,newly built] : MostRecentRun</t>
  </si>
  <si>
    <t>Electricity Generation Capacity[lignite es,preexisting retiring] : MostRecentRun</t>
  </si>
  <si>
    <t>Electricity Generation Capacity[lignite es,preexisting nonretiring] : MostRecentRun</t>
  </si>
  <si>
    <t>Electricity Generation Capacity[lignite es,newly built] : MostRecentRun</t>
  </si>
  <si>
    <t>Electricity Generation Capacity[offshore wind es,preexisting retiring] : MostRecentRun</t>
  </si>
  <si>
    <t>Electricity Generation Capacity[offshore wind es,preexisting nonretiring] : MostRecentRun</t>
  </si>
  <si>
    <t>Electricity Generation Capacity[offshore wind es,newly built] : MostRecentRun</t>
  </si>
  <si>
    <t>Electricity Generation Capacity[crude oil es,preexisting retiring] : MostRecentRun</t>
  </si>
  <si>
    <t>Electricity Generation Capacity[crude oil es,preexisting nonretiring] : MostRecentRun</t>
  </si>
  <si>
    <t>Electricity Generation Capacity[crude oil es,newly built] : MostRecentRun</t>
  </si>
  <si>
    <t>Electricity Generation Capacity[heavy or residual fuel oil es,preexisting retiring] : MostRecentRun</t>
  </si>
  <si>
    <t>Electricity Generation Capacity[heavy or residual fuel oil es,preexisting nonretiring] : MostRecentRun</t>
  </si>
  <si>
    <t>Electricity Generation Capacity[heavy or residual fuel oil es,newly built] : MostRecentRun</t>
  </si>
  <si>
    <t>Electricity Generation Capacity[municipal solid waste es,preexisting retiring] : MostRecentRun</t>
  </si>
  <si>
    <t>Electricity Generation Capacity[municipal solid waste es,preexisting nonretiring] : MostRecentRun</t>
  </si>
  <si>
    <t>Electricity Generation Capacity[municipal solid waste es,newly built] : MostRecentRun</t>
  </si>
  <si>
    <t>Potencia Capacity</t>
  </si>
  <si>
    <t>BAU Electricity Generation Capacity[hard coal es,preexisting retiring] : MostRecentRun</t>
  </si>
  <si>
    <t>BAU Electricity Generation Capacity[hard coal es,preexisting nonretiring] : MostRecentRun</t>
  </si>
  <si>
    <t>BAU Electricity Generation Capacity[hard coal es,newly built] : MostRecentRun</t>
  </si>
  <si>
    <t>BAU Electricity Generation Capacity[natural gas nonpeaker es,preexisting retiring] : MostRecentRun</t>
  </si>
  <si>
    <t>BAU Electricity Generation Capacity[natural gas nonpeaker es,preexisting nonretiring] : MostRecentRun</t>
  </si>
  <si>
    <t>BAU Electricity Generation Capacity[natural gas nonpeaker es,newly built] : MostRecentRun</t>
  </si>
  <si>
    <t>BAU Electricity Generation Capacity[nuclear es,preexisting retiring] : MostRecentRun</t>
  </si>
  <si>
    <t>BAU Electricity Generation Capacity[nuclear es,preexisting nonretiring] : MostRecentRun</t>
  </si>
  <si>
    <t>BAU Electricity Generation Capacity[nuclear es,newly built] : MostRecentRun</t>
  </si>
  <si>
    <t>BAU Electricity Generation Capacity[hydro es,preexisting retiring] : MostRecentRun</t>
  </si>
  <si>
    <t>BAU Electricity Generation Capacity[hydro es,preexisting nonretiring] : MostRecentRun</t>
  </si>
  <si>
    <t>BAU Electricity Generation Capacity[hydro es,newly built] : MostRecentRun</t>
  </si>
  <si>
    <t>BAU Electricity Generation Capacity[onshore wind es,preexisting retiring] : MostRecentRun</t>
  </si>
  <si>
    <t>BAU Electricity Generation Capacity[onshore wind es,preexisting nonretiring] : MostRecentRun</t>
  </si>
  <si>
    <t>BAU Electricity Generation Capacity[onshore wind es,newly built] : MostRecentRun</t>
  </si>
  <si>
    <t>BAU Electricity Generation Capacity[solar PV es,preexisting retiring] : MostRecentRun</t>
  </si>
  <si>
    <t>BAU Electricity Generation Capacity[solar PV es,preexisting nonretiring] : MostRecentRun</t>
  </si>
  <si>
    <t>BAU Electricity Generation Capacity[solar PV es,newly built] : MostRecentRun</t>
  </si>
  <si>
    <t>BAU Electricity Generation Capacity[solar thermal es,preexisting retiring] : MostRecentRun</t>
  </si>
  <si>
    <t>BAU Electricity Generation Capacity[solar thermal es,preexisting nonretiring] : MostRecentRun</t>
  </si>
  <si>
    <t>BAU Electricity Generation Capacity[solar thermal es,newly built] : MostRecentRun</t>
  </si>
  <si>
    <t>BAU Electricity Generation Capacity[biomass es,preexisting retiring] : MostRecentRun</t>
  </si>
  <si>
    <t>BAU Electricity Generation Capacity[biomass es,preexisting nonretiring] : MostRecentRun</t>
  </si>
  <si>
    <t>BAU Electricity Generation Capacity[biomass es,newly built] : MostRecentRun</t>
  </si>
  <si>
    <t>BAU Electricity Generation Capacity[geothermal es,preexisting retiring] : MostRecentRun</t>
  </si>
  <si>
    <t>BAU Electricity Generation Capacity[geothermal es,preexisting nonretiring] : MostRecentRun</t>
  </si>
  <si>
    <t>BAU Electricity Generation Capacity[geothermal es,newly built] : MostRecentRun</t>
  </si>
  <si>
    <t>BAU Electricity Generation Capacity[petroleum es,preexisting retiring] : MostRecentRun</t>
  </si>
  <si>
    <t>BAU Electricity Generation Capacity[petroleum es,preexisting nonretiring] : MostRecentRun</t>
  </si>
  <si>
    <t>BAU Electricity Generation Capacity[petroleum es,newly built] : MostRecentRun</t>
  </si>
  <si>
    <t>BAU Electricity Generation Capacity[natural gas peaker es,preexisting retiring] : MostRecentRun</t>
  </si>
  <si>
    <t>BAU Electricity Generation Capacity[natural gas peaker es,preexisting nonretiring] : MostRecentRun</t>
  </si>
  <si>
    <t>BAU Electricity Generation Capacity[natural gas peaker es,newly built] : MostRecentRun</t>
  </si>
  <si>
    <t>BAU Electricity Generation Capacity[lignite es,preexisting retiring] : MostRecentRun</t>
  </si>
  <si>
    <t>BAU Electricity Generation Capacity[lignite es,preexisting nonretiring] : MostRecentRun</t>
  </si>
  <si>
    <t>BAU Electricity Generation Capacity[lignite es,newly built] : MostRecentRun</t>
  </si>
  <si>
    <t>BAU Electricity Generation Capacity[offshore wind es,preexisting retiring] : MostRecentRun</t>
  </si>
  <si>
    <t>BAU Electricity Generation Capacity[offshore wind es,preexisting nonretiring] : MostRecentRun</t>
  </si>
  <si>
    <t>BAU Electricity Generation Capacity[offshore wind es,newly built] : MostRecentRun</t>
  </si>
  <si>
    <t>BAU Electricity Generation Capacity[crude oil es,preexisting retiring] : MostRecentRun</t>
  </si>
  <si>
    <t>BAU Electricity Generation Capacity[crude oil es,preexisting nonretiring] : MostRecentRun</t>
  </si>
  <si>
    <t>BAU Electricity Generation Capacity[crude oil es,newly built] : MostRecentRun</t>
  </si>
  <si>
    <t>BAU Electricity Generation Capacity[heavy or residual fuel oil es,preexisting retiring] : MostRecentRun</t>
  </si>
  <si>
    <t>BAU Electricity Generation Capacity[heavy or residual fuel oil es,preexisting nonretiring] : MostRecentRun</t>
  </si>
  <si>
    <t>BAU Electricity Generation Capacity[heavy or residual fuel oil es,newly built] : MostRecentRun</t>
  </si>
  <si>
    <t>BAU Electricity Generation Capacity[municipal solid waste es,preexisting retiring] : MostRecentRun</t>
  </si>
  <si>
    <t>BAU Electricity Generation Capacity[municipal solid waste es,preexisting nonretiring] : MostRecentRun</t>
  </si>
  <si>
    <t>BAU Electricity Generation Capacity[municipal solid waste es,newly built] : MostRecentRun</t>
  </si>
  <si>
    <t>EPS BAU Capacity</t>
  </si>
  <si>
    <t>petroleum es</t>
  </si>
  <si>
    <t>EPS coal cumulative</t>
  </si>
  <si>
    <t>EPS nuclear cumulative</t>
  </si>
  <si>
    <t>coal - potencia</t>
  </si>
  <si>
    <t>nuclear - potencia</t>
  </si>
  <si>
    <t>coal - policy</t>
  </si>
  <si>
    <t>nuclear - policy</t>
  </si>
  <si>
    <t>coal - bau</t>
  </si>
  <si>
    <t>nuclear -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</si>
</sst>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#,##0.0"/>
    <numFmt numFmtId="166" formatCode="0.0%"/>
    <numFmt numFmtId="167" formatCode="#,##0;\-#,##0;&quot;-&quot;"/>
    <numFmt numFmtId="172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  <xf numFmtId="0" fontId="18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164" fontId="0" fillId="0" borderId="0" xfId="0" applyNumberFormat="1"/>
    <xf numFmtId="0" fontId="4" fillId="0" borderId="0" xfId="3"/>
    <xf numFmtId="0" fontId="5" fillId="0" borderId="1" xfId="4">
      <alignment wrapText="1"/>
    </xf>
    <xf numFmtId="0" fontId="9" fillId="0" borderId="0" xfId="0" applyFont="1"/>
    <xf numFmtId="0" fontId="10" fillId="0" borderId="0" xfId="0" applyFont="1"/>
    <xf numFmtId="0" fontId="6" fillId="0" borderId="0" xfId="5">
      <alignment horizontal="left"/>
    </xf>
    <xf numFmtId="0" fontId="11" fillId="0" borderId="0" xfId="0" applyFont="1" applyAlignment="1">
      <alignment horizontal="right"/>
    </xf>
    <xf numFmtId="0" fontId="5" fillId="0" borderId="1" xfId="4" applyAlignment="1">
      <alignment horizontal="right"/>
    </xf>
    <xf numFmtId="0" fontId="5" fillId="0" borderId="2" xfId="6">
      <alignment wrapText="1"/>
    </xf>
    <xf numFmtId="0" fontId="0" fillId="0" borderId="3" xfId="7" applyFont="1">
      <alignment wrapText="1"/>
    </xf>
    <xf numFmtId="165" fontId="0" fillId="0" borderId="3" xfId="7" applyNumberFormat="1" applyFont="1" applyAlignment="1">
      <alignment horizontal="right" wrapText="1"/>
    </xf>
    <xf numFmtId="166" fontId="0" fillId="0" borderId="3" xfId="7" applyNumberFormat="1" applyFont="1" applyAlignment="1">
      <alignment horizontal="right" wrapText="1"/>
    </xf>
    <xf numFmtId="165" fontId="5" fillId="0" borderId="2" xfId="6" applyNumberFormat="1" applyAlignment="1">
      <alignment horizontal="right" wrapText="1"/>
    </xf>
    <xf numFmtId="166" fontId="5" fillId="0" borderId="2" xfId="6" applyNumberFormat="1" applyAlignment="1">
      <alignment horizontal="right" wrapText="1"/>
    </xf>
    <xf numFmtId="0" fontId="13" fillId="0" borderId="0" xfId="0" applyFont="1"/>
    <xf numFmtId="0" fontId="0" fillId="0" borderId="4" xfId="0" applyBorder="1"/>
    <xf numFmtId="0" fontId="12" fillId="0" borderId="0" xfId="0" applyFont="1"/>
    <xf numFmtId="166" fontId="0" fillId="0" borderId="0" xfId="1" applyNumberFormat="1" applyFont="1"/>
    <xf numFmtId="10" fontId="0" fillId="0" borderId="0" xfId="0" applyNumberFormat="1"/>
    <xf numFmtId="2" fontId="0" fillId="0" borderId="0" xfId="1" applyNumberFormat="1" applyFont="1"/>
    <xf numFmtId="0" fontId="0" fillId="0" borderId="0" xfId="0"/>
    <xf numFmtId="0" fontId="12" fillId="0" borderId="4" xfId="8" applyFont="1">
      <alignment wrapText="1"/>
    </xf>
    <xf numFmtId="0" fontId="0" fillId="0" borderId="4" xfId="0" applyBorder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Font="1"/>
    <xf numFmtId="0" fontId="15" fillId="3" borderId="5" xfId="11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center" vertical="center" wrapText="1"/>
    </xf>
    <xf numFmtId="2" fontId="17" fillId="4" borderId="6" xfId="0" applyNumberFormat="1" applyFont="1" applyFill="1" applyBorder="1" applyAlignment="1">
      <alignment horizontal="left"/>
    </xf>
    <xf numFmtId="167" fontId="17" fillId="4" borderId="7" xfId="12" applyNumberFormat="1" applyFont="1" applyFill="1" applyBorder="1"/>
    <xf numFmtId="0" fontId="16" fillId="4" borderId="6" xfId="0" applyFont="1" applyFill="1" applyBorder="1" applyAlignment="1">
      <alignment horizontal="left" indent="1"/>
    </xf>
    <xf numFmtId="0" fontId="16" fillId="4" borderId="7" xfId="0" applyFont="1" applyFill="1" applyBorder="1" applyAlignment="1">
      <alignment horizontal="left" indent="1"/>
    </xf>
    <xf numFmtId="167" fontId="16" fillId="4" borderId="7" xfId="12" applyNumberFormat="1" applyFont="1" applyFill="1" applyBorder="1"/>
    <xf numFmtId="0" fontId="16" fillId="4" borderId="8" xfId="0" applyFont="1" applyFill="1" applyBorder="1" applyAlignment="1">
      <alignment horizontal="left" indent="2"/>
    </xf>
    <xf numFmtId="167" fontId="16" fillId="4" borderId="8" xfId="12" applyNumberFormat="1" applyFont="1" applyFill="1" applyBorder="1"/>
    <xf numFmtId="0" fontId="16" fillId="0" borderId="0" xfId="0" applyFont="1"/>
    <xf numFmtId="0" fontId="16" fillId="4" borderId="9" xfId="0" applyFont="1" applyFill="1" applyBorder="1" applyAlignment="1">
      <alignment horizontal="left" indent="2"/>
    </xf>
    <xf numFmtId="167" fontId="16" fillId="4" borderId="9" xfId="12" applyNumberFormat="1" applyFont="1" applyFill="1" applyBorder="1"/>
    <xf numFmtId="167" fontId="16" fillId="4" borderId="6" xfId="12" applyNumberFormat="1" applyFont="1" applyFill="1" applyBorder="1"/>
    <xf numFmtId="0" fontId="16" fillId="4" borderId="9" xfId="0" applyFont="1" applyFill="1" applyBorder="1" applyAlignment="1">
      <alignment horizontal="left" indent="1"/>
    </xf>
    <xf numFmtId="0" fontId="16" fillId="5" borderId="0" xfId="0" applyFont="1" applyFill="1" applyAlignment="1">
      <alignment horizontal="left" indent="2"/>
    </xf>
    <xf numFmtId="167" fontId="16" fillId="5" borderId="0" xfId="12" applyNumberFormat="1" applyFont="1" applyFill="1"/>
    <xf numFmtId="0" fontId="16" fillId="4" borderId="0" xfId="0" applyFont="1" applyFill="1" applyAlignment="1">
      <alignment horizontal="left" indent="1"/>
    </xf>
    <xf numFmtId="167" fontId="16" fillId="4" borderId="0" xfId="12" applyNumberFormat="1" applyFont="1" applyFill="1"/>
    <xf numFmtId="0" fontId="17" fillId="4" borderId="10" xfId="0" applyFont="1" applyFill="1" applyBorder="1" applyAlignment="1">
      <alignment horizontal="left" indent="1"/>
    </xf>
    <xf numFmtId="167" fontId="19" fillId="4" borderId="10" xfId="12" applyNumberFormat="1" applyFont="1" applyFill="1" applyBorder="1"/>
    <xf numFmtId="167" fontId="16" fillId="0" borderId="0" xfId="12" applyNumberFormat="1" applyFont="1"/>
    <xf numFmtId="0" fontId="16" fillId="5" borderId="0" xfId="0" applyFont="1" applyFill="1" applyAlignment="1">
      <alignment horizontal="left" indent="3"/>
    </xf>
    <xf numFmtId="0" fontId="16" fillId="0" borderId="0" xfId="0" applyFont="1" applyAlignment="1">
      <alignment horizontal="left" indent="2"/>
    </xf>
    <xf numFmtId="167" fontId="0" fillId="0" borderId="0" xfId="0" applyNumberFormat="1"/>
    <xf numFmtId="0" fontId="16" fillId="5" borderId="0" xfId="0" applyFont="1" applyFill="1" applyAlignment="1">
      <alignment horizontal="left" indent="1"/>
    </xf>
    <xf numFmtId="0" fontId="16" fillId="5" borderId="11" xfId="0" applyFont="1" applyFill="1" applyBorder="1" applyAlignment="1">
      <alignment horizontal="left" indent="2"/>
    </xf>
    <xf numFmtId="167" fontId="16" fillId="5" borderId="11" xfId="12" applyNumberFormat="1" applyFont="1" applyFill="1" applyBorder="1"/>
    <xf numFmtId="0" fontId="16" fillId="5" borderId="8" xfId="0" applyFont="1" applyFill="1" applyBorder="1" applyAlignment="1">
      <alignment horizontal="left" indent="2"/>
    </xf>
    <xf numFmtId="167" fontId="16" fillId="5" borderId="8" xfId="12" applyNumberFormat="1" applyFont="1" applyFill="1" applyBorder="1"/>
    <xf numFmtId="0" fontId="16" fillId="4" borderId="8" xfId="0" applyFont="1" applyFill="1" applyBorder="1" applyAlignment="1">
      <alignment horizontal="left" indent="1"/>
    </xf>
    <xf numFmtId="0" fontId="16" fillId="5" borderId="12" xfId="0" applyFont="1" applyFill="1" applyBorder="1" applyAlignment="1">
      <alignment horizontal="left" indent="3"/>
    </xf>
    <xf numFmtId="167" fontId="16" fillId="5" borderId="12" xfId="12" applyNumberFormat="1" applyFont="1" applyFill="1" applyBorder="1"/>
    <xf numFmtId="2" fontId="17" fillId="4" borderId="7" xfId="0" applyNumberFormat="1" applyFont="1" applyFill="1" applyBorder="1" applyAlignment="1">
      <alignment horizontal="left"/>
    </xf>
    <xf numFmtId="2" fontId="0" fillId="0" borderId="0" xfId="10" applyNumberFormat="1" applyFont="1"/>
    <xf numFmtId="172" fontId="0" fillId="0" borderId="0" xfId="10" applyNumberFormat="1" applyFont="1"/>
    <xf numFmtId="0" fontId="0" fillId="6" borderId="0" xfId="0" applyFill="1"/>
    <xf numFmtId="172" fontId="0" fillId="0" borderId="0" xfId="0" applyNumberFormat="1"/>
  </cellXfs>
  <cellStyles count="13">
    <cellStyle name="Body: normal cell" xfId="7" xr:uid="{00000000-0005-0000-0000-000000000000}"/>
    <cellStyle name="Comma" xfId="10" builtinId="3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Normal 2 2" xfId="12" xr:uid="{38732BAA-AB2D-4C53-8CB0-45E1D9DFD178}"/>
    <cellStyle name="Normal 2 3" xfId="11" xr:uid="{9C4F76FC-0A47-4599-9712-A498C6C1A97A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'Coal and Nuclear Calibration'!$C$47:$AF$47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Calibration'!$C$3:$AF$3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-1.1945000000000014</c:v>
                </c:pt>
                <c:pt idx="4">
                  <c:v>-4.5108029999999957</c:v>
                </c:pt>
                <c:pt idx="5">
                  <c:v>-4.4183039999999991</c:v>
                </c:pt>
                <c:pt idx="6">
                  <c:v>-12.686614999999996</c:v>
                </c:pt>
                <c:pt idx="7">
                  <c:v>-16.126807999999997</c:v>
                </c:pt>
                <c:pt idx="8">
                  <c:v>-13.248490000000004</c:v>
                </c:pt>
                <c:pt idx="9">
                  <c:v>-13.040795000000003</c:v>
                </c:pt>
                <c:pt idx="10">
                  <c:v>-14.080185</c:v>
                </c:pt>
                <c:pt idx="11">
                  <c:v>-15.604186999999996</c:v>
                </c:pt>
                <c:pt idx="12">
                  <c:v>-20.172080999999991</c:v>
                </c:pt>
                <c:pt idx="13">
                  <c:v>-19.367888999999991</c:v>
                </c:pt>
                <c:pt idx="14">
                  <c:v>-19.367896999999999</c:v>
                </c:pt>
                <c:pt idx="15">
                  <c:v>-20.124504000000002</c:v>
                </c:pt>
                <c:pt idx="16">
                  <c:v>-19.801513999999997</c:v>
                </c:pt>
                <c:pt idx="17">
                  <c:v>-19.801506000000003</c:v>
                </c:pt>
                <c:pt idx="18">
                  <c:v>-19.801506000000003</c:v>
                </c:pt>
                <c:pt idx="19">
                  <c:v>-22.311509000000001</c:v>
                </c:pt>
                <c:pt idx="20">
                  <c:v>-22.332504</c:v>
                </c:pt>
                <c:pt idx="21">
                  <c:v>-22.332504</c:v>
                </c:pt>
                <c:pt idx="22">
                  <c:v>-22.332504</c:v>
                </c:pt>
                <c:pt idx="23">
                  <c:v>-22.332504</c:v>
                </c:pt>
                <c:pt idx="24">
                  <c:v>-22.33248900000001</c:v>
                </c:pt>
                <c:pt idx="25">
                  <c:v>-22.33248900000001</c:v>
                </c:pt>
                <c:pt idx="26">
                  <c:v>-22.33248900000001</c:v>
                </c:pt>
                <c:pt idx="27">
                  <c:v>-22.33248900000001</c:v>
                </c:pt>
                <c:pt idx="28">
                  <c:v>-22.33248900000001</c:v>
                </c:pt>
                <c:pt idx="29">
                  <c:v>-22.33248900000001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tx>
            <c:v>EPS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Calibration'!$C$47:$AF$47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Calibration'!$C$25:$AF$25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-0.26300000000000001</c:v>
                </c:pt>
                <c:pt idx="14">
                  <c:v>-0.78900000000000003</c:v>
                </c:pt>
                <c:pt idx="15">
                  <c:v>-1.5780000000000001</c:v>
                </c:pt>
                <c:pt idx="16">
                  <c:v>-3.1560000000000001</c:v>
                </c:pt>
                <c:pt idx="17">
                  <c:v>-6.5750000000000002</c:v>
                </c:pt>
                <c:pt idx="18">
                  <c:v>-9.9939999999999998</c:v>
                </c:pt>
                <c:pt idx="19">
                  <c:v>-13.413</c:v>
                </c:pt>
                <c:pt idx="20">
                  <c:v>-16.832000000000001</c:v>
                </c:pt>
                <c:pt idx="21">
                  <c:v>-40.239000000000004</c:v>
                </c:pt>
                <c:pt idx="22">
                  <c:v>-63.646000000000001</c:v>
                </c:pt>
                <c:pt idx="23">
                  <c:v>-87.052999999999997</c:v>
                </c:pt>
                <c:pt idx="24">
                  <c:v>-110.46</c:v>
                </c:pt>
                <c:pt idx="25">
                  <c:v>-133.86699999999999</c:v>
                </c:pt>
                <c:pt idx="26">
                  <c:v>-157.274</c:v>
                </c:pt>
                <c:pt idx="27">
                  <c:v>-180.56800000000001</c:v>
                </c:pt>
                <c:pt idx="28">
                  <c:v>-203.33600000000001</c:v>
                </c:pt>
                <c:pt idx="29">
                  <c:v>-226.10400000000001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ser>
          <c:idx val="2"/>
          <c:order val="2"/>
          <c:tx>
            <c:v>EU27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'Coal and Nuclear Calibration'!$C$47:$AF$47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Calibration'!$C$48:$AF$48</c:f>
              <c:numCache>
                <c:formatCode>General</c:formatCode>
                <c:ptCount val="30"/>
                <c:pt idx="0">
                  <c:v>-6.5371000000000006</c:v>
                </c:pt>
                <c:pt idx="1">
                  <c:v>-8.7009000000000079</c:v>
                </c:pt>
                <c:pt idx="2">
                  <c:v>-10.965671130000016</c:v>
                </c:pt>
                <c:pt idx="3">
                  <c:v>-16.158665460000009</c:v>
                </c:pt>
                <c:pt idx="4">
                  <c:v>-18.265112830000017</c:v>
                </c:pt>
                <c:pt idx="5">
                  <c:v>-19.78964967000001</c:v>
                </c:pt>
                <c:pt idx="6">
                  <c:v>-23.518749670000016</c:v>
                </c:pt>
                <c:pt idx="7">
                  <c:v>-24.637349670000013</c:v>
                </c:pt>
                <c:pt idx="8">
                  <c:v>-28.560049670000012</c:v>
                </c:pt>
                <c:pt idx="9">
                  <c:v>-34.871263960000014</c:v>
                </c:pt>
                <c:pt idx="10">
                  <c:v>-37.543563960000014</c:v>
                </c:pt>
                <c:pt idx="11">
                  <c:v>-41.34716396000001</c:v>
                </c:pt>
                <c:pt idx="12">
                  <c:v>-46.254058700000016</c:v>
                </c:pt>
                <c:pt idx="13">
                  <c:v>-47.828858700000012</c:v>
                </c:pt>
                <c:pt idx="14">
                  <c:v>-51.767058700000014</c:v>
                </c:pt>
                <c:pt idx="15">
                  <c:v>-54.711958696842117</c:v>
                </c:pt>
                <c:pt idx="16">
                  <c:v>-57.555658696842116</c:v>
                </c:pt>
                <c:pt idx="17">
                  <c:v>-60.518358696842114</c:v>
                </c:pt>
                <c:pt idx="18">
                  <c:v>-63.057677446842114</c:v>
                </c:pt>
                <c:pt idx="19">
                  <c:v>-65.139577446842111</c:v>
                </c:pt>
                <c:pt idx="20">
                  <c:v>-66.303177446842113</c:v>
                </c:pt>
                <c:pt idx="21">
                  <c:v>-67.926277446652207</c:v>
                </c:pt>
                <c:pt idx="22">
                  <c:v>-68.399577446652202</c:v>
                </c:pt>
                <c:pt idx="23">
                  <c:v>-68.861777446652198</c:v>
                </c:pt>
                <c:pt idx="24">
                  <c:v>-69.554777446652196</c:v>
                </c:pt>
                <c:pt idx="25">
                  <c:v>-70.338777446652202</c:v>
                </c:pt>
                <c:pt idx="26">
                  <c:v>-70.729877446652196</c:v>
                </c:pt>
                <c:pt idx="27">
                  <c:v>-73.789877446652199</c:v>
                </c:pt>
                <c:pt idx="28">
                  <c:v>-74.4448774466522</c:v>
                </c:pt>
                <c:pt idx="29">
                  <c:v>-74.494877446652197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F-4287-A255-95854EE13504}"/>
            </c:ext>
          </c:extLst>
        </c:ser>
        <c:ser>
          <c:idx val="3"/>
          <c:order val="3"/>
          <c:tx>
            <c:v>EU27 (gross)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'Coal and Nuclear Calibration'!$C$50:$AF$50</c:f>
              <c:numCache>
                <c:formatCode>General</c:formatCode>
                <c:ptCount val="30"/>
                <c:pt idx="0">
                  <c:v>-6.5371000000000059</c:v>
                </c:pt>
                <c:pt idx="1">
                  <c:v>-8.7009000000000079</c:v>
                </c:pt>
                <c:pt idx="2">
                  <c:v>-10.065671130000016</c:v>
                </c:pt>
                <c:pt idx="3">
                  <c:v>-15.258665460000017</c:v>
                </c:pt>
                <c:pt idx="4">
                  <c:v>-17.365112830000026</c:v>
                </c:pt>
                <c:pt idx="5">
                  <c:v>-18.889649670000011</c:v>
                </c:pt>
                <c:pt idx="6">
                  <c:v>-22.618749670000017</c:v>
                </c:pt>
                <c:pt idx="7">
                  <c:v>-23.737349670000022</c:v>
                </c:pt>
                <c:pt idx="8">
                  <c:v>-27.66004967000001</c:v>
                </c:pt>
                <c:pt idx="9">
                  <c:v>-33.971263960000016</c:v>
                </c:pt>
                <c:pt idx="10">
                  <c:v>-36.643563960000016</c:v>
                </c:pt>
                <c:pt idx="11">
                  <c:v>-40.447163960000005</c:v>
                </c:pt>
                <c:pt idx="12">
                  <c:v>-45.35405870000001</c:v>
                </c:pt>
                <c:pt idx="13">
                  <c:v>-46.928858700000013</c:v>
                </c:pt>
                <c:pt idx="14">
                  <c:v>-50.027058700000019</c:v>
                </c:pt>
                <c:pt idx="15">
                  <c:v>-52.971958696842115</c:v>
                </c:pt>
                <c:pt idx="16">
                  <c:v>-55.815658696842121</c:v>
                </c:pt>
                <c:pt idx="17">
                  <c:v>-58.778358696842126</c:v>
                </c:pt>
                <c:pt idx="18">
                  <c:v>-60.027677446842119</c:v>
                </c:pt>
                <c:pt idx="19">
                  <c:v>-61.239577446842119</c:v>
                </c:pt>
                <c:pt idx="20">
                  <c:v>-61.533177446842117</c:v>
                </c:pt>
                <c:pt idx="21">
                  <c:v>-60.041277446652209</c:v>
                </c:pt>
                <c:pt idx="22">
                  <c:v>-58.274577446652209</c:v>
                </c:pt>
                <c:pt idx="23">
                  <c:v>-56.096777446652204</c:v>
                </c:pt>
                <c:pt idx="24">
                  <c:v>-54.619777446652208</c:v>
                </c:pt>
                <c:pt idx="25">
                  <c:v>-54.753777446652208</c:v>
                </c:pt>
                <c:pt idx="26">
                  <c:v>-54.424877446652204</c:v>
                </c:pt>
                <c:pt idx="27">
                  <c:v>-56.394877446652202</c:v>
                </c:pt>
                <c:pt idx="28">
                  <c:v>-54.4598774466522</c:v>
                </c:pt>
                <c:pt idx="29">
                  <c:v>-54.509877446652197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F-4287-A255-95854EE1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Calibration'!$C$4:$AF$4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-10.190799999999999</c:v>
                </c:pt>
                <c:pt idx="8">
                  <c:v>-9.2062999999999988</c:v>
                </c:pt>
                <c:pt idx="9">
                  <c:v>-10.215298999999998</c:v>
                </c:pt>
                <c:pt idx="10">
                  <c:v>-11.089299999999998</c:v>
                </c:pt>
                <c:pt idx="11">
                  <c:v>-14.847798999999998</c:v>
                </c:pt>
                <c:pt idx="12">
                  <c:v>-25.809904000000003</c:v>
                </c:pt>
                <c:pt idx="13">
                  <c:v>-25.809904000000003</c:v>
                </c:pt>
                <c:pt idx="14">
                  <c:v>-25.809904000000003</c:v>
                </c:pt>
                <c:pt idx="15">
                  <c:v>-25.809904000000003</c:v>
                </c:pt>
                <c:pt idx="16">
                  <c:v>-24.976605000000003</c:v>
                </c:pt>
                <c:pt idx="17">
                  <c:v>-24.976605000000003</c:v>
                </c:pt>
                <c:pt idx="18">
                  <c:v>-27.119408000000004</c:v>
                </c:pt>
                <c:pt idx="19">
                  <c:v>-27.119408000000004</c:v>
                </c:pt>
                <c:pt idx="20">
                  <c:v>-27.119408000000004</c:v>
                </c:pt>
                <c:pt idx="21">
                  <c:v>-27.119408000000004</c:v>
                </c:pt>
                <c:pt idx="22">
                  <c:v>-28.057407999999999</c:v>
                </c:pt>
                <c:pt idx="23">
                  <c:v>-28.057407999999999</c:v>
                </c:pt>
                <c:pt idx="24">
                  <c:v>-28.658707000000003</c:v>
                </c:pt>
                <c:pt idx="25">
                  <c:v>-31.174408000000003</c:v>
                </c:pt>
                <c:pt idx="26">
                  <c:v>-31.174408000000003</c:v>
                </c:pt>
                <c:pt idx="27">
                  <c:v>-29.949407000000001</c:v>
                </c:pt>
                <c:pt idx="28">
                  <c:v>-29.949407000000001</c:v>
                </c:pt>
                <c:pt idx="29">
                  <c:v>-29.949407000000001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Calibration'!$C$26:$AF$26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1.5</c:v>
                </c:pt>
                <c:pt idx="20">
                  <c:v>3.5</c:v>
                </c:pt>
                <c:pt idx="21">
                  <c:v>7</c:v>
                </c:pt>
                <c:pt idx="22">
                  <c:v>-49.954000000000001</c:v>
                </c:pt>
                <c:pt idx="23">
                  <c:v>-106.408</c:v>
                </c:pt>
                <c:pt idx="24">
                  <c:v>-162.86199999999999</c:v>
                </c:pt>
                <c:pt idx="25">
                  <c:v>-217.816</c:v>
                </c:pt>
                <c:pt idx="26">
                  <c:v>-271.27</c:v>
                </c:pt>
                <c:pt idx="27">
                  <c:v>-322.72399999999999</c:v>
                </c:pt>
                <c:pt idx="28">
                  <c:v>-370.178</c:v>
                </c:pt>
                <c:pt idx="29">
                  <c:v>-416.63200000000001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ser>
          <c:idx val="2"/>
          <c:order val="2"/>
          <c:tx>
            <c:v>EU27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'Coal and Nuclear Calibration'!$C$49:$AF$49</c:f>
              <c:numCache>
                <c:formatCode>General</c:formatCode>
                <c:ptCount val="30"/>
                <c:pt idx="0">
                  <c:v>-0.91400000000001458</c:v>
                </c:pt>
                <c:pt idx="1">
                  <c:v>-5.1730000000000151</c:v>
                </c:pt>
                <c:pt idx="2">
                  <c:v>-10.508000000000015</c:v>
                </c:pt>
                <c:pt idx="3">
                  <c:v>-11.548</c:v>
                </c:pt>
                <c:pt idx="4">
                  <c:v>-11.988</c:v>
                </c:pt>
                <c:pt idx="5">
                  <c:v>-15.632999999999999</c:v>
                </c:pt>
                <c:pt idx="6">
                  <c:v>-15.632999999999999</c:v>
                </c:pt>
                <c:pt idx="7">
                  <c:v>-16.153000000000013</c:v>
                </c:pt>
                <c:pt idx="8">
                  <c:v>-18.960000000000012</c:v>
                </c:pt>
                <c:pt idx="9">
                  <c:v>-26.067000000000011</c:v>
                </c:pt>
                <c:pt idx="10">
                  <c:v>-32.703999999999979</c:v>
                </c:pt>
                <c:pt idx="11">
                  <c:v>-33.232999999999983</c:v>
                </c:pt>
                <c:pt idx="12">
                  <c:v>-38.510999999999981</c:v>
                </c:pt>
                <c:pt idx="13">
                  <c:v>-42.854999999999983</c:v>
                </c:pt>
                <c:pt idx="14">
                  <c:v>-51.454999999999984</c:v>
                </c:pt>
                <c:pt idx="15">
                  <c:v>-58.613</c:v>
                </c:pt>
                <c:pt idx="16">
                  <c:v>-64.793999999999997</c:v>
                </c:pt>
                <c:pt idx="17">
                  <c:v>-71.655999999999992</c:v>
                </c:pt>
                <c:pt idx="18">
                  <c:v>-74.381999999999991</c:v>
                </c:pt>
                <c:pt idx="19">
                  <c:v>-76.785999999999987</c:v>
                </c:pt>
                <c:pt idx="20">
                  <c:v>-81.770999999999987</c:v>
                </c:pt>
                <c:pt idx="21">
                  <c:v>-84.514999999999986</c:v>
                </c:pt>
                <c:pt idx="22">
                  <c:v>-87.280999999999992</c:v>
                </c:pt>
                <c:pt idx="23">
                  <c:v>-89.163999999999987</c:v>
                </c:pt>
                <c:pt idx="24">
                  <c:v>-90.895999999999987</c:v>
                </c:pt>
                <c:pt idx="25">
                  <c:v>-93.207999999999984</c:v>
                </c:pt>
                <c:pt idx="26">
                  <c:v>-95.257199999999983</c:v>
                </c:pt>
                <c:pt idx="27">
                  <c:v>-98.398200000000003</c:v>
                </c:pt>
                <c:pt idx="28">
                  <c:v>-103.61819999999999</c:v>
                </c:pt>
                <c:pt idx="29">
                  <c:v>-105.17819999999999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A-455E-953E-78601E4E7359}"/>
            </c:ext>
          </c:extLst>
        </c:ser>
        <c:ser>
          <c:idx val="3"/>
          <c:order val="3"/>
          <c:tx>
            <c:v>EU27 (gross)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'Coal and Nuclear Calibration'!$C$51:$AF$51</c:f>
              <c:numCache>
                <c:formatCode>General</c:formatCode>
                <c:ptCount val="30"/>
                <c:pt idx="0">
                  <c:v>-0.44290792291221442</c:v>
                </c:pt>
                <c:pt idx="1">
                  <c:v>-4.7019079229122145</c:v>
                </c:pt>
                <c:pt idx="2">
                  <c:v>-10.036907922912214</c:v>
                </c:pt>
                <c:pt idx="3">
                  <c:v>-11.076907922912199</c:v>
                </c:pt>
                <c:pt idx="4">
                  <c:v>-10.336991604920563</c:v>
                </c:pt>
                <c:pt idx="5">
                  <c:v>-12.802075286928927</c:v>
                </c:pt>
                <c:pt idx="6">
                  <c:v>-12.802075286928927</c:v>
                </c:pt>
                <c:pt idx="7">
                  <c:v>-12.066845161405929</c:v>
                </c:pt>
                <c:pt idx="8">
                  <c:v>-14.87384516140593</c:v>
                </c:pt>
                <c:pt idx="9">
                  <c:v>-20.730845161405931</c:v>
                </c:pt>
                <c:pt idx="10">
                  <c:v>-26.117845161405903</c:v>
                </c:pt>
                <c:pt idx="11">
                  <c:v>-26.646845161405903</c:v>
                </c:pt>
                <c:pt idx="12">
                  <c:v>-31.924845161405901</c:v>
                </c:pt>
                <c:pt idx="13">
                  <c:v>-36.268845161405899</c:v>
                </c:pt>
                <c:pt idx="14">
                  <c:v>-43.618845161405901</c:v>
                </c:pt>
                <c:pt idx="15">
                  <c:v>-43.526845161405916</c:v>
                </c:pt>
                <c:pt idx="16">
                  <c:v>-45.457845161405913</c:v>
                </c:pt>
                <c:pt idx="17">
                  <c:v>-48.069845161405915</c:v>
                </c:pt>
                <c:pt idx="18">
                  <c:v>-46.495845161405917</c:v>
                </c:pt>
                <c:pt idx="19">
                  <c:v>-44.649845161405921</c:v>
                </c:pt>
                <c:pt idx="20">
                  <c:v>-48.38484516140592</c:v>
                </c:pt>
                <c:pt idx="21">
                  <c:v>-47.478845161405921</c:v>
                </c:pt>
                <c:pt idx="22">
                  <c:v>-48.444845161405922</c:v>
                </c:pt>
                <c:pt idx="23">
                  <c:v>-49.127845161405922</c:v>
                </c:pt>
                <c:pt idx="24">
                  <c:v>-50.25984516140592</c:v>
                </c:pt>
                <c:pt idx="25">
                  <c:v>-50.771845161405921</c:v>
                </c:pt>
                <c:pt idx="26">
                  <c:v>-52.221045161405918</c:v>
                </c:pt>
                <c:pt idx="27">
                  <c:v>-55.362045161405931</c:v>
                </c:pt>
                <c:pt idx="28">
                  <c:v>-60.582045161405915</c:v>
                </c:pt>
                <c:pt idx="29">
                  <c:v>-60.292045161405916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A-455E-953E-78601E4E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and Nuclear Generation</a:t>
            </a:r>
            <a:r>
              <a:rPr lang="en-US" baseline="0"/>
              <a:t> </a:t>
            </a:r>
            <a:r>
              <a:rPr lang="en-US"/>
              <a:t>Capacities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'Coal and Nuclear Calibration'!$A$63</c:f>
              <c:strCache>
                <c:ptCount val="1"/>
                <c:pt idx="0">
                  <c:v>coal - potencia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Calibration'!$B$62:$AF$62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'Coal and Nuclear Calibration'!$B$63:$AF$63</c:f>
              <c:numCache>
                <c:formatCode>_(* #,##0_);_(* \(#,##0\);_(* "-"??_);_(@_)</c:formatCode>
                <c:ptCount val="31"/>
                <c:pt idx="0">
                  <c:v>88028.856778385554</c:v>
                </c:pt>
                <c:pt idx="1">
                  <c:v>85925.856778385554</c:v>
                </c:pt>
                <c:pt idx="2">
                  <c:v>83762.056778385551</c:v>
                </c:pt>
                <c:pt idx="3">
                  <c:v>82397.285648385543</c:v>
                </c:pt>
                <c:pt idx="4">
                  <c:v>77204.291318385542</c:v>
                </c:pt>
                <c:pt idx="5">
                  <c:v>75097.843948385533</c:v>
                </c:pt>
                <c:pt idx="6">
                  <c:v>73573.307108385547</c:v>
                </c:pt>
                <c:pt idx="7">
                  <c:v>69844.207108385541</c:v>
                </c:pt>
                <c:pt idx="8">
                  <c:v>68725.607108385535</c:v>
                </c:pt>
                <c:pt idx="9">
                  <c:v>64802.907108385545</c:v>
                </c:pt>
                <c:pt idx="10">
                  <c:v>58491.692818385542</c:v>
                </c:pt>
                <c:pt idx="11">
                  <c:v>55819.392818385539</c:v>
                </c:pt>
                <c:pt idx="12">
                  <c:v>52015.792818385547</c:v>
                </c:pt>
                <c:pt idx="13">
                  <c:v>47108.898078385544</c:v>
                </c:pt>
                <c:pt idx="14">
                  <c:v>45534.098078385541</c:v>
                </c:pt>
                <c:pt idx="15">
                  <c:v>42435.898078385537</c:v>
                </c:pt>
                <c:pt idx="16">
                  <c:v>39490.998081543439</c:v>
                </c:pt>
                <c:pt idx="17">
                  <c:v>36647.298081543435</c:v>
                </c:pt>
                <c:pt idx="18">
                  <c:v>33684.59808154343</c:v>
                </c:pt>
                <c:pt idx="19">
                  <c:v>32435.279331543436</c:v>
                </c:pt>
                <c:pt idx="20">
                  <c:v>31223.379331543434</c:v>
                </c:pt>
                <c:pt idx="21">
                  <c:v>30929.779331543436</c:v>
                </c:pt>
                <c:pt idx="22">
                  <c:v>32421.679331733343</c:v>
                </c:pt>
                <c:pt idx="23">
                  <c:v>34188.37933173334</c:v>
                </c:pt>
                <c:pt idx="24">
                  <c:v>36366.179331733343</c:v>
                </c:pt>
                <c:pt idx="25">
                  <c:v>37843.179331733343</c:v>
                </c:pt>
                <c:pt idx="26">
                  <c:v>37709.179331733343</c:v>
                </c:pt>
                <c:pt idx="27">
                  <c:v>38038.079331733345</c:v>
                </c:pt>
                <c:pt idx="28">
                  <c:v>36068.079331733345</c:v>
                </c:pt>
                <c:pt idx="29">
                  <c:v>38003.079331733345</c:v>
                </c:pt>
                <c:pt idx="30">
                  <c:v>37953.079331733345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5-4493-A9E3-32D246C8AC5E}"/>
            </c:ext>
          </c:extLst>
        </c:ser>
        <c:ser>
          <c:idx val="3"/>
          <c:order val="2"/>
          <c:tx>
            <c:strRef>
              <c:f>'Coal and Nuclear Calibration'!$A$66</c:f>
              <c:strCache>
                <c:ptCount val="1"/>
                <c:pt idx="0">
                  <c:v>coal - policy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Calibration'!$B$62:$AF$62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'Coal and Nuclear Calibration'!$B$66:$AF$66</c:f>
              <c:numCache>
                <c:formatCode>_(* #,##0_);_(* \(#,##0\);_(* "-"??_);_(@_)</c:formatCode>
                <c:ptCount val="31"/>
                <c:pt idx="0">
                  <c:v>88255</c:v>
                </c:pt>
                <c:pt idx="1">
                  <c:v>86414</c:v>
                </c:pt>
                <c:pt idx="2">
                  <c:v>84310</c:v>
                </c:pt>
                <c:pt idx="3">
                  <c:v>82206</c:v>
                </c:pt>
                <c:pt idx="4">
                  <c:v>77209</c:v>
                </c:pt>
                <c:pt idx="5">
                  <c:v>75105</c:v>
                </c:pt>
                <c:pt idx="6">
                  <c:v>73790</c:v>
                </c:pt>
                <c:pt idx="7">
                  <c:v>70108</c:v>
                </c:pt>
                <c:pt idx="8">
                  <c:v>69056</c:v>
                </c:pt>
                <c:pt idx="9">
                  <c:v>65374</c:v>
                </c:pt>
                <c:pt idx="10">
                  <c:v>59325</c:v>
                </c:pt>
                <c:pt idx="11">
                  <c:v>56695</c:v>
                </c:pt>
                <c:pt idx="12">
                  <c:v>53013</c:v>
                </c:pt>
                <c:pt idx="13">
                  <c:v>48279</c:v>
                </c:pt>
                <c:pt idx="14">
                  <c:v>46964</c:v>
                </c:pt>
                <c:pt idx="15">
                  <c:v>43282</c:v>
                </c:pt>
                <c:pt idx="16">
                  <c:v>40389</c:v>
                </c:pt>
                <c:pt idx="17">
                  <c:v>37759</c:v>
                </c:pt>
                <c:pt idx="18">
                  <c:v>34866</c:v>
                </c:pt>
                <c:pt idx="19">
                  <c:v>32499</c:v>
                </c:pt>
                <c:pt idx="20">
                  <c:v>30658</c:v>
                </c:pt>
                <c:pt idx="21">
                  <c:v>29606</c:v>
                </c:pt>
                <c:pt idx="22">
                  <c:v>28028</c:v>
                </c:pt>
                <c:pt idx="23">
                  <c:v>27765</c:v>
                </c:pt>
                <c:pt idx="24">
                  <c:v>27502</c:v>
                </c:pt>
                <c:pt idx="25">
                  <c:v>26976</c:v>
                </c:pt>
                <c:pt idx="26">
                  <c:v>26450</c:v>
                </c:pt>
                <c:pt idx="27">
                  <c:v>26187</c:v>
                </c:pt>
                <c:pt idx="28">
                  <c:v>23294</c:v>
                </c:pt>
                <c:pt idx="29">
                  <c:v>22768</c:v>
                </c:pt>
                <c:pt idx="30">
                  <c:v>22768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5-4493-A9E3-32D246C8AC5E}"/>
            </c:ext>
          </c:extLst>
        </c:ser>
        <c:ser>
          <c:idx val="6"/>
          <c:order val="4"/>
          <c:tx>
            <c:strRef>
              <c:f>'Coal and Nuclear Calibration'!$A$69</c:f>
              <c:strCache>
                <c:ptCount val="1"/>
                <c:pt idx="0">
                  <c:v>coal - bau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Calibration'!$B$62:$AF$62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'Coal and Nuclear Calibration'!$B$69:$AF$69</c:f>
              <c:numCache>
                <c:formatCode>_(* #,##0_);_(* \(#,##0\);_(* "-"??_);_(@_)</c:formatCode>
                <c:ptCount val="31"/>
                <c:pt idx="0">
                  <c:v>88255</c:v>
                </c:pt>
                <c:pt idx="1">
                  <c:v>86414</c:v>
                </c:pt>
                <c:pt idx="2">
                  <c:v>84310</c:v>
                </c:pt>
                <c:pt idx="3">
                  <c:v>82206</c:v>
                </c:pt>
                <c:pt idx="4">
                  <c:v>77209</c:v>
                </c:pt>
                <c:pt idx="5">
                  <c:v>75105</c:v>
                </c:pt>
                <c:pt idx="6">
                  <c:v>73790</c:v>
                </c:pt>
                <c:pt idx="7">
                  <c:v>70108</c:v>
                </c:pt>
                <c:pt idx="8">
                  <c:v>69056</c:v>
                </c:pt>
                <c:pt idx="9">
                  <c:v>65374</c:v>
                </c:pt>
                <c:pt idx="10">
                  <c:v>59325</c:v>
                </c:pt>
                <c:pt idx="11">
                  <c:v>56695</c:v>
                </c:pt>
                <c:pt idx="12">
                  <c:v>53013</c:v>
                </c:pt>
                <c:pt idx="13">
                  <c:v>48279</c:v>
                </c:pt>
                <c:pt idx="14">
                  <c:v>46964</c:v>
                </c:pt>
                <c:pt idx="15">
                  <c:v>43282</c:v>
                </c:pt>
                <c:pt idx="16">
                  <c:v>40389</c:v>
                </c:pt>
                <c:pt idx="17">
                  <c:v>37759</c:v>
                </c:pt>
                <c:pt idx="18">
                  <c:v>34866</c:v>
                </c:pt>
                <c:pt idx="19">
                  <c:v>32499</c:v>
                </c:pt>
                <c:pt idx="20">
                  <c:v>30658</c:v>
                </c:pt>
                <c:pt idx="21">
                  <c:v>29606</c:v>
                </c:pt>
                <c:pt idx="22">
                  <c:v>28028</c:v>
                </c:pt>
                <c:pt idx="23">
                  <c:v>27765</c:v>
                </c:pt>
                <c:pt idx="24">
                  <c:v>27502</c:v>
                </c:pt>
                <c:pt idx="25">
                  <c:v>26976</c:v>
                </c:pt>
                <c:pt idx="26">
                  <c:v>26450</c:v>
                </c:pt>
                <c:pt idx="27">
                  <c:v>26187</c:v>
                </c:pt>
                <c:pt idx="28">
                  <c:v>23294</c:v>
                </c:pt>
                <c:pt idx="29">
                  <c:v>22768</c:v>
                </c:pt>
                <c:pt idx="30">
                  <c:v>22768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65-4493-A9E3-32D246C8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879096"/>
        <c:axId val="912879424"/>
      </c:lineChart>
      <c:lineChart>
        <c:grouping val="standard"/>
        <c:varyColors val="0"/>
        <c:ser>
          <c:idx val="1"/>
          <c:order val="1"/>
          <c:tx>
            <c:strRef>
              <c:f>'Coal and Nuclear Calibration'!$A$64</c:f>
              <c:strCache>
                <c:ptCount val="1"/>
                <c:pt idx="0">
                  <c:v>nuclear - potencia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Calibration'!$B$62:$AF$62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'Coal and Nuclear Calibration'!$B$64:$AF$64</c:f>
              <c:numCache>
                <c:formatCode>_(* #,##0_);_(* \(#,##0\);_(* "-"??_);_(@_)</c:formatCode>
                <c:ptCount val="31"/>
                <c:pt idx="0">
                  <c:v>113683.98248053541</c:v>
                </c:pt>
                <c:pt idx="1">
                  <c:v>113683.98248053541</c:v>
                </c:pt>
                <c:pt idx="2">
                  <c:v>109424.98248053541</c:v>
                </c:pt>
                <c:pt idx="3">
                  <c:v>104089.98248053541</c:v>
                </c:pt>
                <c:pt idx="4">
                  <c:v>103049.98248053543</c:v>
                </c:pt>
                <c:pt idx="5">
                  <c:v>103789.89879852707</c:v>
                </c:pt>
                <c:pt idx="6">
                  <c:v>101324.8151165187</c:v>
                </c:pt>
                <c:pt idx="7">
                  <c:v>101324.81511651869</c:v>
                </c:pt>
                <c:pt idx="8">
                  <c:v>102060.04524204168</c:v>
                </c:pt>
                <c:pt idx="9">
                  <c:v>99253.045242041684</c:v>
                </c:pt>
                <c:pt idx="10">
                  <c:v>93396.045242041684</c:v>
                </c:pt>
                <c:pt idx="11">
                  <c:v>88009.045242041713</c:v>
                </c:pt>
                <c:pt idx="12">
                  <c:v>87480.045242041713</c:v>
                </c:pt>
                <c:pt idx="13">
                  <c:v>82202.045242041713</c:v>
                </c:pt>
                <c:pt idx="14">
                  <c:v>77858.045242041713</c:v>
                </c:pt>
                <c:pt idx="15">
                  <c:v>70508.045242041713</c:v>
                </c:pt>
                <c:pt idx="16">
                  <c:v>70600.045242041699</c:v>
                </c:pt>
                <c:pt idx="17">
                  <c:v>68669.045242041699</c:v>
                </c:pt>
                <c:pt idx="18">
                  <c:v>66057.045242041699</c:v>
                </c:pt>
                <c:pt idx="19">
                  <c:v>67631.045242041699</c:v>
                </c:pt>
                <c:pt idx="20">
                  <c:v>69477.045242041699</c:v>
                </c:pt>
                <c:pt idx="21">
                  <c:v>65742.045242041699</c:v>
                </c:pt>
                <c:pt idx="22">
                  <c:v>66648.045242041699</c:v>
                </c:pt>
                <c:pt idx="23">
                  <c:v>65682.045242041699</c:v>
                </c:pt>
                <c:pt idx="24">
                  <c:v>64999.045242041699</c:v>
                </c:pt>
                <c:pt idx="25">
                  <c:v>63867.045242041699</c:v>
                </c:pt>
                <c:pt idx="26">
                  <c:v>63355.045242041699</c:v>
                </c:pt>
                <c:pt idx="27">
                  <c:v>61905.845242041702</c:v>
                </c:pt>
                <c:pt idx="28">
                  <c:v>58764.845242041687</c:v>
                </c:pt>
                <c:pt idx="29">
                  <c:v>53544.845242041702</c:v>
                </c:pt>
                <c:pt idx="30">
                  <c:v>53834.845242041702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5-4493-A9E3-32D246C8AC5E}"/>
            </c:ext>
          </c:extLst>
        </c:ser>
        <c:ser>
          <c:idx val="4"/>
          <c:order val="3"/>
          <c:tx>
            <c:strRef>
              <c:f>'Coal and Nuclear Calibration'!$A$67</c:f>
              <c:strCache>
                <c:ptCount val="1"/>
                <c:pt idx="0">
                  <c:v>nuclear - policy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Calibration'!$B$62:$AF$62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'Coal and Nuclear Calibration'!$B$67:$AF$67</c:f>
              <c:numCache>
                <c:formatCode>_(* #,##0_);_(* \(#,##0\);_(* "-"??_);_(@_)</c:formatCode>
                <c:ptCount val="31"/>
                <c:pt idx="0">
                  <c:v>105954</c:v>
                </c:pt>
                <c:pt idx="1">
                  <c:v>106454</c:v>
                </c:pt>
                <c:pt idx="2">
                  <c:v>103954</c:v>
                </c:pt>
                <c:pt idx="3">
                  <c:v>102454</c:v>
                </c:pt>
                <c:pt idx="4">
                  <c:v>102454</c:v>
                </c:pt>
                <c:pt idx="5">
                  <c:v>103454</c:v>
                </c:pt>
                <c:pt idx="6">
                  <c:v>102454</c:v>
                </c:pt>
                <c:pt idx="7">
                  <c:v>104454</c:v>
                </c:pt>
                <c:pt idx="8">
                  <c:v>104954</c:v>
                </c:pt>
                <c:pt idx="9">
                  <c:v>103454</c:v>
                </c:pt>
                <c:pt idx="10">
                  <c:v>97954</c:v>
                </c:pt>
                <c:pt idx="11">
                  <c:v>92954</c:v>
                </c:pt>
                <c:pt idx="12">
                  <c:v>93454</c:v>
                </c:pt>
                <c:pt idx="13">
                  <c:v>89954</c:v>
                </c:pt>
                <c:pt idx="14">
                  <c:v>86954</c:v>
                </c:pt>
                <c:pt idx="15">
                  <c:v>80454</c:v>
                </c:pt>
                <c:pt idx="16">
                  <c:v>75454</c:v>
                </c:pt>
                <c:pt idx="17">
                  <c:v>70954</c:v>
                </c:pt>
                <c:pt idx="18">
                  <c:v>65954</c:v>
                </c:pt>
                <c:pt idx="19">
                  <c:v>64454</c:v>
                </c:pt>
                <c:pt idx="20">
                  <c:v>63454</c:v>
                </c:pt>
                <c:pt idx="21">
                  <c:v>59954</c:v>
                </c:pt>
                <c:pt idx="22">
                  <c:v>58454</c:v>
                </c:pt>
                <c:pt idx="23">
                  <c:v>56954</c:v>
                </c:pt>
                <c:pt idx="24">
                  <c:v>56454</c:v>
                </c:pt>
                <c:pt idx="25">
                  <c:v>56454</c:v>
                </c:pt>
                <c:pt idx="26">
                  <c:v>54954</c:v>
                </c:pt>
                <c:pt idx="27">
                  <c:v>53454</c:v>
                </c:pt>
                <c:pt idx="28">
                  <c:v>51454</c:v>
                </c:pt>
                <c:pt idx="29">
                  <c:v>47454</c:v>
                </c:pt>
                <c:pt idx="30">
                  <c:v>46454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5-4493-A9E3-32D246C8AC5E}"/>
            </c:ext>
          </c:extLst>
        </c:ser>
        <c:ser>
          <c:idx val="7"/>
          <c:order val="5"/>
          <c:tx>
            <c:strRef>
              <c:f>'Coal and Nuclear Calibration'!$A$70</c:f>
              <c:strCache>
                <c:ptCount val="1"/>
                <c:pt idx="0">
                  <c:v>nuclear - bau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Calibration'!$B$62:$AF$62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'Coal and Nuclear Calibration'!$B$70:$AF$70</c:f>
              <c:numCache>
                <c:formatCode>_(* #,##0_);_(* \(#,##0\);_(* "-"??_);_(@_)</c:formatCode>
                <c:ptCount val="31"/>
                <c:pt idx="0">
                  <c:v>105954</c:v>
                </c:pt>
                <c:pt idx="1">
                  <c:v>106454</c:v>
                </c:pt>
                <c:pt idx="2">
                  <c:v>103954</c:v>
                </c:pt>
                <c:pt idx="3">
                  <c:v>102454</c:v>
                </c:pt>
                <c:pt idx="4">
                  <c:v>102454</c:v>
                </c:pt>
                <c:pt idx="5">
                  <c:v>103454</c:v>
                </c:pt>
                <c:pt idx="6">
                  <c:v>102454</c:v>
                </c:pt>
                <c:pt idx="7">
                  <c:v>104454</c:v>
                </c:pt>
                <c:pt idx="8">
                  <c:v>104954</c:v>
                </c:pt>
                <c:pt idx="9">
                  <c:v>103454</c:v>
                </c:pt>
                <c:pt idx="10">
                  <c:v>97954</c:v>
                </c:pt>
                <c:pt idx="11">
                  <c:v>92954</c:v>
                </c:pt>
                <c:pt idx="12">
                  <c:v>93454</c:v>
                </c:pt>
                <c:pt idx="13">
                  <c:v>89954</c:v>
                </c:pt>
                <c:pt idx="14">
                  <c:v>86954</c:v>
                </c:pt>
                <c:pt idx="15">
                  <c:v>80454</c:v>
                </c:pt>
                <c:pt idx="16">
                  <c:v>75454</c:v>
                </c:pt>
                <c:pt idx="17">
                  <c:v>70954</c:v>
                </c:pt>
                <c:pt idx="18">
                  <c:v>65954</c:v>
                </c:pt>
                <c:pt idx="19">
                  <c:v>64454</c:v>
                </c:pt>
                <c:pt idx="20">
                  <c:v>63454</c:v>
                </c:pt>
                <c:pt idx="21">
                  <c:v>59954</c:v>
                </c:pt>
                <c:pt idx="22">
                  <c:v>58454</c:v>
                </c:pt>
                <c:pt idx="23">
                  <c:v>56954</c:v>
                </c:pt>
                <c:pt idx="24">
                  <c:v>56454</c:v>
                </c:pt>
                <c:pt idx="25">
                  <c:v>56454</c:v>
                </c:pt>
                <c:pt idx="26">
                  <c:v>54954</c:v>
                </c:pt>
                <c:pt idx="27">
                  <c:v>53454</c:v>
                </c:pt>
                <c:pt idx="28">
                  <c:v>51454</c:v>
                </c:pt>
                <c:pt idx="29">
                  <c:v>47454</c:v>
                </c:pt>
                <c:pt idx="30">
                  <c:v>46454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65-4493-A9E3-32D246C8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16712"/>
        <c:axId val="876219992"/>
      </c:lineChart>
      <c:dateAx>
        <c:axId val="9128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9424"/>
        <c:crosses val="autoZero"/>
        <c:auto val="0"/>
        <c:lblOffset val="100"/>
        <c:baseTimeUnit val="days"/>
      </c:dateAx>
      <c:valAx>
        <c:axId val="9128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</a:t>
                </a:r>
                <a:r>
                  <a:rPr lang="en-US" baseline="0"/>
                  <a:t> Capacity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9096"/>
        <c:crosses val="autoZero"/>
        <c:crossBetween val="between"/>
      </c:valAx>
      <c:valAx>
        <c:axId val="876219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Capacity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16712"/>
        <c:crosses val="max"/>
        <c:crossBetween val="between"/>
      </c:valAx>
      <c:catAx>
        <c:axId val="876216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6219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150017</xdr:colOff>
      <xdr:row>29</xdr:row>
      <xdr:rowOff>154780</xdr:rowOff>
    </xdr:from>
    <xdr:to>
      <xdr:col>8</xdr:col>
      <xdr:colOff>188117</xdr:colOff>
      <xdr:row>44</xdr:row>
      <xdr:rowOff>180180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573088</xdr:colOff>
      <xdr:row>29</xdr:row>
      <xdr:rowOff>173037</xdr:rowOff>
    </xdr:from>
    <xdr:to>
      <xdr:col>16</xdr:col>
      <xdr:colOff>1588</xdr:colOff>
      <xdr:row>45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368301</xdr:colOff>
      <xdr:row>26</xdr:row>
      <xdr:rowOff>160337</xdr:rowOff>
    </xdr:from>
    <xdr:to>
      <xdr:col>25</xdr:col>
      <xdr:colOff>304800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ABA8E-203E-2FE5-7DBC-507F45946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aire%20Trevisan\Dropbox%20(Energy%20Innovation)\Documents\GitHub\eps-eu\InputData\elec\BCRbQ\BAU%20Cap%20Retirements%20before%20Quantization.xlsx" TargetMode="External"/><Relationship Id="rId1" Type="http://schemas.openxmlformats.org/officeDocument/2006/relationships/externalLinkPath" Target="/Users/Claire%20Trevisan/Dropbox%20(Energy%20Innovation)/Documents/GitHub/eps-eu/InputData/elec/BCRbQ/BAU%20Cap%20Retirements%20before%20Quant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Nuclear"/>
      <sheetName val="Gross Capacities"/>
      <sheetName val="jrc_potencia"/>
      <sheetName val="SYC-SYEGC"/>
      <sheetName val="BCRb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opLeftCell="A25" workbookViewId="0">
      <selection activeCell="J52" sqref="J52"/>
    </sheetView>
  </sheetViews>
  <sheetFormatPr defaultRowHeight="14.5" x14ac:dyDescent="0.35"/>
  <sheetData>
    <row r="1" spans="1:7" x14ac:dyDescent="0.35">
      <c r="A1" s="1" t="s">
        <v>0</v>
      </c>
    </row>
    <row r="3" spans="1:7" x14ac:dyDescent="0.35">
      <c r="A3" s="1" t="s">
        <v>1</v>
      </c>
      <c r="B3" s="8" t="s">
        <v>78</v>
      </c>
      <c r="C3" s="8"/>
      <c r="D3" s="8"/>
      <c r="E3" s="8"/>
      <c r="F3" s="8"/>
      <c r="G3" s="8"/>
    </row>
    <row r="4" spans="1:7" x14ac:dyDescent="0.35">
      <c r="B4" t="s">
        <v>60</v>
      </c>
    </row>
    <row r="5" spans="1:7" x14ac:dyDescent="0.35">
      <c r="B5" s="2">
        <v>2022</v>
      </c>
    </row>
    <row r="6" spans="1:7" x14ac:dyDescent="0.35">
      <c r="B6" s="11" t="s">
        <v>79</v>
      </c>
    </row>
    <row r="7" spans="1:7" x14ac:dyDescent="0.35">
      <c r="B7" t="s">
        <v>1316</v>
      </c>
    </row>
    <row r="9" spans="1:7" x14ac:dyDescent="0.35">
      <c r="B9" s="10" t="s">
        <v>61</v>
      </c>
      <c r="C9" s="9"/>
      <c r="D9" s="9"/>
      <c r="E9" s="9"/>
      <c r="F9" s="9"/>
      <c r="G9" s="9"/>
    </row>
    <row r="10" spans="1:7" x14ac:dyDescent="0.35">
      <c r="B10" s="2" t="s">
        <v>80</v>
      </c>
    </row>
    <row r="12" spans="1:7" x14ac:dyDescent="0.35">
      <c r="A12" s="1" t="s">
        <v>2</v>
      </c>
    </row>
    <row r="13" spans="1:7" x14ac:dyDescent="0.35">
      <c r="A13" t="s">
        <v>3</v>
      </c>
    </row>
    <row r="14" spans="1:7" x14ac:dyDescent="0.35">
      <c r="A14" t="s">
        <v>4</v>
      </c>
    </row>
    <row r="15" spans="1:7" x14ac:dyDescent="0.35">
      <c r="A15" t="s">
        <v>5</v>
      </c>
    </row>
    <row r="16" spans="1:7" x14ac:dyDescent="0.35">
      <c r="A16" t="s">
        <v>45</v>
      </c>
    </row>
    <row r="17" spans="1:1" x14ac:dyDescent="0.35">
      <c r="A17" t="s">
        <v>6</v>
      </c>
    </row>
    <row r="18" spans="1:1" x14ac:dyDescent="0.35">
      <c r="A18" t="s">
        <v>7</v>
      </c>
    </row>
    <row r="19" spans="1:1" x14ac:dyDescent="0.35">
      <c r="A19" t="s">
        <v>8</v>
      </c>
    </row>
    <row r="21" spans="1:1" x14ac:dyDescent="0.35">
      <c r="A21" t="s">
        <v>9</v>
      </c>
    </row>
    <row r="22" spans="1:1" x14ac:dyDescent="0.35">
      <c r="A22" t="s">
        <v>10</v>
      </c>
    </row>
    <row r="23" spans="1:1" x14ac:dyDescent="0.35">
      <c r="A23" t="s">
        <v>11</v>
      </c>
    </row>
    <row r="24" spans="1:1" x14ac:dyDescent="0.35">
      <c r="A24" t="s">
        <v>12</v>
      </c>
    </row>
    <row r="25" spans="1:1" x14ac:dyDescent="0.35">
      <c r="A25" t="s">
        <v>33</v>
      </c>
    </row>
    <row r="26" spans="1:1" x14ac:dyDescent="0.35">
      <c r="A26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39</v>
      </c>
    </row>
    <row r="32" spans="1:1" x14ac:dyDescent="0.35">
      <c r="A32" t="s">
        <v>38</v>
      </c>
    </row>
    <row r="34" spans="1:1" x14ac:dyDescent="0.35">
      <c r="A34" t="s">
        <v>13</v>
      </c>
    </row>
    <row r="35" spans="1:1" x14ac:dyDescent="0.35">
      <c r="A35" t="s">
        <v>14</v>
      </c>
    </row>
    <row r="36" spans="1:1" x14ac:dyDescent="0.35">
      <c r="A36" t="s">
        <v>15</v>
      </c>
    </row>
    <row r="37" spans="1:1" x14ac:dyDescent="0.35">
      <c r="A37" t="s">
        <v>16</v>
      </c>
    </row>
    <row r="38" spans="1:1" x14ac:dyDescent="0.35">
      <c r="A38" t="s">
        <v>17</v>
      </c>
    </row>
    <row r="39" spans="1:1" x14ac:dyDescent="0.35">
      <c r="A39" t="s">
        <v>18</v>
      </c>
    </row>
    <row r="40" spans="1:1" x14ac:dyDescent="0.35">
      <c r="A40" t="s">
        <v>19</v>
      </c>
    </row>
    <row r="41" spans="1:1" x14ac:dyDescent="0.35">
      <c r="A41" t="s">
        <v>20</v>
      </c>
    </row>
    <row r="43" spans="1:1" x14ac:dyDescent="0.35">
      <c r="A43" t="s">
        <v>81</v>
      </c>
    </row>
    <row r="44" spans="1:1" x14ac:dyDescent="0.35">
      <c r="A44" t="s">
        <v>82</v>
      </c>
    </row>
    <row r="45" spans="1:1" x14ac:dyDescent="0.35">
      <c r="A45" t="s">
        <v>83</v>
      </c>
    </row>
    <row r="46" spans="1:1" x14ac:dyDescent="0.35">
      <c r="A46" t="s">
        <v>84</v>
      </c>
    </row>
    <row r="48" spans="1:1" x14ac:dyDescent="0.35">
      <c r="A48" t="s">
        <v>85</v>
      </c>
    </row>
    <row r="49" spans="1:2" x14ac:dyDescent="0.35">
      <c r="A49" t="s">
        <v>86</v>
      </c>
    </row>
    <row r="50" spans="1:2" x14ac:dyDescent="0.35">
      <c r="A50" t="s">
        <v>87</v>
      </c>
    </row>
    <row r="51" spans="1:2" x14ac:dyDescent="0.35">
      <c r="A51" t="s">
        <v>88</v>
      </c>
    </row>
    <row r="52" spans="1:2" x14ac:dyDescent="0.35">
      <c r="A52" t="s">
        <v>89</v>
      </c>
    </row>
    <row r="53" spans="1:2" x14ac:dyDescent="0.35">
      <c r="A53" t="s">
        <v>90</v>
      </c>
    </row>
    <row r="54" spans="1:2" x14ac:dyDescent="0.35">
      <c r="A54" t="s">
        <v>91</v>
      </c>
    </row>
    <row r="56" spans="1:2" x14ac:dyDescent="0.35">
      <c r="A56" s="1" t="s">
        <v>53</v>
      </c>
    </row>
    <row r="57" spans="1:2" x14ac:dyDescent="0.35">
      <c r="A57" s="14">
        <v>0.9</v>
      </c>
    </row>
    <row r="58" spans="1:2" x14ac:dyDescent="0.35">
      <c r="B58" t="s">
        <v>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25"/>
  <sheetViews>
    <sheetView topLeftCell="A85" zoomScale="90" zoomScaleNormal="90" workbookViewId="0">
      <selection activeCell="D96" sqref="D96"/>
    </sheetView>
  </sheetViews>
  <sheetFormatPr defaultRowHeight="14.5" x14ac:dyDescent="0.35"/>
  <cols>
    <col min="1" max="1" width="68.54296875" customWidth="1"/>
    <col min="2" max="2" width="39.7265625" customWidth="1"/>
    <col min="3" max="3" width="31" customWidth="1"/>
    <col min="4" max="4" width="27.81640625" bestFit="1" customWidth="1"/>
    <col min="5" max="5" width="25.7265625" bestFit="1" customWidth="1"/>
    <col min="6" max="36" width="11.7265625" bestFit="1" customWidth="1"/>
  </cols>
  <sheetData>
    <row r="1" spans="1:36" x14ac:dyDescent="0.35">
      <c r="A1" s="8" t="s">
        <v>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35">
      <c r="A2" s="1" t="s">
        <v>40</v>
      </c>
      <c r="D2" s="37"/>
      <c r="E2" s="37"/>
      <c r="F2" s="37"/>
      <c r="G2" s="37"/>
      <c r="H2" s="37"/>
      <c r="I2" s="37"/>
      <c r="M2" t="s">
        <v>62</v>
      </c>
    </row>
    <row r="3" spans="1:36" x14ac:dyDescent="0.35">
      <c r="B3" t="s">
        <v>68</v>
      </c>
      <c r="C3" t="s">
        <v>59</v>
      </c>
    </row>
    <row r="4" spans="1:36" x14ac:dyDescent="0.35">
      <c r="A4" s="13" t="s">
        <v>71</v>
      </c>
      <c r="B4" s="13" t="s">
        <v>69</v>
      </c>
      <c r="C4" s="13" t="s">
        <v>70</v>
      </c>
    </row>
    <row r="5" spans="1:36" x14ac:dyDescent="0.35">
      <c r="A5" t="s">
        <v>49</v>
      </c>
      <c r="B5">
        <v>79194.33290458718</v>
      </c>
      <c r="C5">
        <v>6.9631593995826941</v>
      </c>
    </row>
    <row r="6" spans="1:36" x14ac:dyDescent="0.35">
      <c r="A6" t="s">
        <v>23</v>
      </c>
      <c r="B6">
        <v>33050.833610486407</v>
      </c>
      <c r="C6">
        <v>3.4999495339986626</v>
      </c>
    </row>
    <row r="7" spans="1:36" x14ac:dyDescent="0.35">
      <c r="A7" t="s">
        <v>24</v>
      </c>
      <c r="B7">
        <v>136938.43799999999</v>
      </c>
      <c r="C7">
        <v>11.237620937866351</v>
      </c>
    </row>
    <row r="8" spans="1:36" x14ac:dyDescent="0.35">
      <c r="A8" t="s">
        <v>25</v>
      </c>
      <c r="B8">
        <v>30119.533372814825</v>
      </c>
      <c r="C8">
        <v>1.1209562281700374</v>
      </c>
    </row>
    <row r="9" spans="1:36" x14ac:dyDescent="0.35">
      <c r="A9" t="s">
        <v>47</v>
      </c>
      <c r="B9">
        <v>35523.66397374816</v>
      </c>
      <c r="C9">
        <v>0.72806925728502769</v>
      </c>
    </row>
    <row r="10" spans="1:36" x14ac:dyDescent="0.35">
      <c r="A10" t="s">
        <v>27</v>
      </c>
      <c r="B10">
        <v>21952.732785407563</v>
      </c>
      <c r="C10">
        <v>0.10695443874682818</v>
      </c>
    </row>
    <row r="11" spans="1:36" x14ac:dyDescent="0.35">
      <c r="A11" t="s">
        <v>28</v>
      </c>
      <c r="B11">
        <v>104547.20679364352</v>
      </c>
      <c r="C11">
        <v>2.144872355086473</v>
      </c>
    </row>
    <row r="12" spans="1:36" x14ac:dyDescent="0.35">
      <c r="A12" t="s">
        <v>29</v>
      </c>
      <c r="B12">
        <v>84999.097806845864</v>
      </c>
      <c r="C12">
        <v>9.1997536940843077</v>
      </c>
    </row>
    <row r="13" spans="1:36" x14ac:dyDescent="0.35">
      <c r="A13" t="s">
        <v>30</v>
      </c>
      <c r="B13">
        <v>102726.15064407527</v>
      </c>
      <c r="C13">
        <v>47.124489311212479</v>
      </c>
    </row>
    <row r="14" spans="1:36" x14ac:dyDescent="0.35">
      <c r="A14" t="s">
        <v>31</v>
      </c>
      <c r="B14">
        <v>10549.374954716885</v>
      </c>
      <c r="C14">
        <v>3.2685217997364324</v>
      </c>
    </row>
    <row r="15" spans="1:36" x14ac:dyDescent="0.35">
      <c r="A15" t="s">
        <v>32</v>
      </c>
      <c r="B15">
        <v>13430.650302483054</v>
      </c>
      <c r="C15">
        <v>3.3239853555708994</v>
      </c>
    </row>
    <row r="16" spans="1:36" x14ac:dyDescent="0.35">
      <c r="A16" t="s">
        <v>46</v>
      </c>
      <c r="B16">
        <v>38863.189450188736</v>
      </c>
      <c r="C16">
        <v>3.9051940495919024</v>
      </c>
    </row>
    <row r="17" spans="1:33" x14ac:dyDescent="0.35">
      <c r="A17" t="s">
        <v>48</v>
      </c>
      <c r="B17">
        <v>100042.46285969755</v>
      </c>
      <c r="C17">
        <v>1.8043549979204179</v>
      </c>
    </row>
    <row r="18" spans="1:33" x14ac:dyDescent="0.35">
      <c r="A18" t="s">
        <v>50</v>
      </c>
      <c r="B18">
        <v>10549.374954716885</v>
      </c>
      <c r="C18">
        <v>3.2685217997364324</v>
      </c>
    </row>
    <row r="19" spans="1:33" x14ac:dyDescent="0.35">
      <c r="A19" t="s">
        <v>51</v>
      </c>
      <c r="B19">
        <v>32636.457777553795</v>
      </c>
      <c r="C19">
        <v>7.2303863775031241</v>
      </c>
    </row>
    <row r="20" spans="1:33" x14ac:dyDescent="0.35">
      <c r="A20" t="s">
        <v>52</v>
      </c>
      <c r="B20">
        <v>84999.097806845864</v>
      </c>
      <c r="C20">
        <v>9.1997536940843077</v>
      </c>
    </row>
    <row r="22" spans="1:33" x14ac:dyDescent="0.35">
      <c r="A22" s="1" t="s">
        <v>54</v>
      </c>
    </row>
    <row r="23" spans="1:33" x14ac:dyDescent="0.3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35">
      <c r="A25" t="s">
        <v>1320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3" x14ac:dyDescent="0.35">
      <c r="A26" s="6" t="s">
        <v>225</v>
      </c>
      <c r="B26" s="6">
        <v>5.5213900000000003E-6</v>
      </c>
      <c r="C26" s="6">
        <v>5.5838400000000001E-6</v>
      </c>
      <c r="D26" s="6">
        <v>5.67373E-6</v>
      </c>
      <c r="E26" s="6">
        <v>5.7909599999999999E-6</v>
      </c>
      <c r="F26" s="6">
        <v>5.9365800000000003E-6</v>
      </c>
      <c r="G26" s="6">
        <v>6.1085900000000004E-6</v>
      </c>
      <c r="H26" s="6">
        <v>6.3080000000000004E-6</v>
      </c>
      <c r="I26" s="6">
        <v>6.5367399999999999E-6</v>
      </c>
      <c r="J26" s="6">
        <v>6.7918699999999997E-6</v>
      </c>
      <c r="K26" s="6">
        <v>7.0754000000000001E-6</v>
      </c>
      <c r="L26" s="6">
        <v>7.4223099999999999E-6</v>
      </c>
      <c r="M26" s="6">
        <v>7.7346200000000002E-6</v>
      </c>
      <c r="N26" s="6">
        <v>8.0743199999999996E-6</v>
      </c>
      <c r="O26" s="6">
        <v>8.4333499999999995E-6</v>
      </c>
      <c r="P26" s="6">
        <v>8.8278300000000008E-6</v>
      </c>
      <c r="Q26" s="6">
        <v>9.2506499999999993E-6</v>
      </c>
      <c r="R26" s="6">
        <v>9.6918600000000001E-6</v>
      </c>
      <c r="S26" s="6">
        <v>1.01704E-5</v>
      </c>
      <c r="T26" s="6">
        <v>1.06654E-5</v>
      </c>
      <c r="U26" s="6">
        <v>1.11987E-5</v>
      </c>
      <c r="V26" s="6">
        <v>1.17604E-5</v>
      </c>
      <c r="W26" s="6">
        <v>1.2338600000000001E-5</v>
      </c>
      <c r="X26" s="6">
        <v>1.29541E-5</v>
      </c>
      <c r="Y26" s="6">
        <v>1.3587999999999999E-5</v>
      </c>
      <c r="Z26" s="6">
        <v>1.4259200000000001E-5</v>
      </c>
      <c r="AA26" s="6">
        <v>1.4956900000000001E-5</v>
      </c>
      <c r="AB26" s="6">
        <v>1.5673899999999999E-5</v>
      </c>
      <c r="AC26" s="6">
        <v>1.6427300000000001E-5</v>
      </c>
      <c r="AD26" s="6">
        <v>1.7198100000000001E-5</v>
      </c>
      <c r="AE26" s="6">
        <v>1.8008200000000001E-5</v>
      </c>
      <c r="AF26" s="6">
        <v>1.8843800000000001E-5</v>
      </c>
      <c r="AG26" s="6"/>
    </row>
    <row r="27" spans="1:33" x14ac:dyDescent="0.35">
      <c r="A27" s="6" t="s">
        <v>226</v>
      </c>
      <c r="B27" s="6">
        <v>6.1029599999999996E-6</v>
      </c>
      <c r="C27" s="6">
        <v>6.2076399999999999E-6</v>
      </c>
      <c r="D27" s="6">
        <v>6.3280000000000002E-6</v>
      </c>
      <c r="E27" s="6">
        <v>6.4631E-6</v>
      </c>
      <c r="F27" s="6">
        <v>6.6133900000000002E-6</v>
      </c>
      <c r="G27" s="6">
        <v>6.7889000000000003E-6</v>
      </c>
      <c r="H27" s="6">
        <v>6.96961E-6</v>
      </c>
      <c r="I27" s="6">
        <v>7.1660499999999998E-6</v>
      </c>
      <c r="J27" s="6">
        <v>7.3776899999999998E-6</v>
      </c>
      <c r="K27" s="6">
        <v>7.60454E-6</v>
      </c>
      <c r="L27" s="6">
        <v>7.8466000000000004E-6</v>
      </c>
      <c r="M27" s="6">
        <v>8.0838599999999995E-6</v>
      </c>
      <c r="N27" s="6">
        <v>8.3463199999999997E-6</v>
      </c>
      <c r="O27" s="6">
        <v>8.61452E-6</v>
      </c>
      <c r="P27" s="6">
        <v>8.8974000000000006E-6</v>
      </c>
      <c r="Q27" s="6">
        <v>9.2060100000000003E-6</v>
      </c>
      <c r="R27" s="6">
        <v>9.5198199999999996E-6</v>
      </c>
      <c r="S27" s="6">
        <v>9.8593599999999997E-6</v>
      </c>
      <c r="T27" s="6">
        <v>1.01936E-5</v>
      </c>
      <c r="U27" s="6">
        <v>1.05635E-5</v>
      </c>
      <c r="V27" s="6">
        <v>1.0948700000000001E-5</v>
      </c>
      <c r="W27" s="6">
        <v>1.13391E-5</v>
      </c>
      <c r="X27" s="6">
        <v>1.1754599999999999E-5</v>
      </c>
      <c r="Y27" s="6">
        <v>1.21654E-5</v>
      </c>
      <c r="Z27" s="6">
        <v>1.26119E-5</v>
      </c>
      <c r="AA27" s="6">
        <v>1.30731E-5</v>
      </c>
      <c r="AB27" s="6">
        <v>1.3540000000000001E-5</v>
      </c>
      <c r="AC27" s="6">
        <v>1.4032100000000001E-5</v>
      </c>
      <c r="AD27" s="6">
        <v>1.45295E-5</v>
      </c>
      <c r="AE27" s="6">
        <v>1.50425E-5</v>
      </c>
      <c r="AF27" s="6">
        <v>1.5580300000000001E-5</v>
      </c>
      <c r="AG27" s="6"/>
    </row>
    <row r="28" spans="1:33" x14ac:dyDescent="0.35">
      <c r="A28" s="6" t="s">
        <v>227</v>
      </c>
      <c r="B28" s="6">
        <v>1.2429999999999999E-7</v>
      </c>
      <c r="C28" s="6">
        <v>1.2429999999999999E-7</v>
      </c>
      <c r="D28" s="6">
        <v>1.2429999999999999E-7</v>
      </c>
      <c r="E28" s="6">
        <v>1.2429999999999999E-7</v>
      </c>
      <c r="F28" s="6">
        <v>1.2429999999999999E-7</v>
      </c>
      <c r="G28" s="6">
        <v>1.2429999999999999E-7</v>
      </c>
      <c r="H28" s="6">
        <v>1.2429999999999999E-7</v>
      </c>
      <c r="I28" s="6">
        <v>1.2429999999999999E-7</v>
      </c>
      <c r="J28" s="6">
        <v>1.2429999999999999E-7</v>
      </c>
      <c r="K28" s="6">
        <v>1.2429999999999999E-7</v>
      </c>
      <c r="L28" s="6">
        <v>1.2429999999999999E-7</v>
      </c>
      <c r="M28" s="6">
        <v>1.2429999999999999E-7</v>
      </c>
      <c r="N28" s="6">
        <v>1.2429999999999999E-7</v>
      </c>
      <c r="O28" s="6">
        <v>1.2429999999999999E-7</v>
      </c>
      <c r="P28" s="6">
        <v>1.2429999999999999E-7</v>
      </c>
      <c r="Q28" s="6">
        <v>1.2429999999999999E-7</v>
      </c>
      <c r="R28" s="6">
        <v>1.2429999999999999E-7</v>
      </c>
      <c r="S28" s="6">
        <v>1.2429999999999999E-7</v>
      </c>
      <c r="T28" s="6">
        <v>1.2429999999999999E-7</v>
      </c>
      <c r="U28" s="6">
        <v>1.2429999999999999E-7</v>
      </c>
      <c r="V28" s="6">
        <v>1.2429999999999999E-7</v>
      </c>
      <c r="W28" s="6">
        <v>1.2429999999999999E-7</v>
      </c>
      <c r="X28" s="6">
        <v>1.2429999999999999E-7</v>
      </c>
      <c r="Y28" s="6">
        <v>1.2429999999999999E-7</v>
      </c>
      <c r="Z28" s="6">
        <v>1.2429999999999999E-7</v>
      </c>
      <c r="AA28" s="6">
        <v>1.2429999999999999E-7</v>
      </c>
      <c r="AB28" s="6">
        <v>1.2429999999999999E-7</v>
      </c>
      <c r="AC28" s="6">
        <v>1.2429999999999999E-7</v>
      </c>
      <c r="AD28" s="6">
        <v>1.2429999999999999E-7</v>
      </c>
      <c r="AE28" s="6">
        <v>1.2429999999999999E-7</v>
      </c>
      <c r="AF28" s="6">
        <v>1.2429999999999999E-7</v>
      </c>
      <c r="AG28" s="6"/>
    </row>
    <row r="29" spans="1:33" x14ac:dyDescent="0.35">
      <c r="A29" s="6" t="s">
        <v>228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/>
    </row>
    <row r="30" spans="1:33" x14ac:dyDescent="0.35">
      <c r="A30" s="6" t="s">
        <v>229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/>
    </row>
    <row r="31" spans="1:33" x14ac:dyDescent="0.35">
      <c r="A31" s="6" t="s">
        <v>230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/>
    </row>
    <row r="32" spans="1:33" x14ac:dyDescent="0.35">
      <c r="A32" s="6" t="s">
        <v>231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/>
    </row>
    <row r="33" spans="1:33" x14ac:dyDescent="0.35">
      <c r="A33" s="6" t="s">
        <v>232</v>
      </c>
      <c r="B33" s="6">
        <v>2.8138500000000002E-6</v>
      </c>
      <c r="C33" s="6">
        <v>2.8261299999999999E-6</v>
      </c>
      <c r="D33" s="6">
        <v>2.8377E-6</v>
      </c>
      <c r="E33" s="6">
        <v>2.8505699999999999E-6</v>
      </c>
      <c r="F33" s="6">
        <v>2.86374E-6</v>
      </c>
      <c r="G33" s="6">
        <v>2.8671999999999998E-6</v>
      </c>
      <c r="H33" s="6">
        <v>2.8799600000000001E-6</v>
      </c>
      <c r="I33" s="6">
        <v>2.8940199999999999E-6</v>
      </c>
      <c r="J33" s="6">
        <v>2.90837E-6</v>
      </c>
      <c r="K33" s="6">
        <v>2.9230199999999999E-6</v>
      </c>
      <c r="L33" s="6">
        <v>2.9269599999999998E-6</v>
      </c>
      <c r="M33" s="6">
        <v>2.9542E-6</v>
      </c>
      <c r="N33" s="6">
        <v>2.9817300000000002E-6</v>
      </c>
      <c r="O33" s="6">
        <v>3.00957E-6</v>
      </c>
      <c r="P33" s="6">
        <v>3.03768E-6</v>
      </c>
      <c r="Q33" s="6">
        <v>3.0561100000000001E-6</v>
      </c>
      <c r="R33" s="6">
        <v>3.08383E-6</v>
      </c>
      <c r="S33" s="6">
        <v>3.1128500000000002E-6</v>
      </c>
      <c r="T33" s="6">
        <v>3.1421599999999999E-6</v>
      </c>
      <c r="U33" s="6">
        <v>3.16177E-6</v>
      </c>
      <c r="V33" s="6">
        <v>3.1916699999999999E-6</v>
      </c>
      <c r="W33" s="6">
        <v>3.22187E-6</v>
      </c>
      <c r="X33" s="6">
        <v>3.25237E-6</v>
      </c>
      <c r="Y33" s="6">
        <v>3.2821599999999998E-6</v>
      </c>
      <c r="Z33" s="6">
        <v>3.3032500000000001E-6</v>
      </c>
      <c r="AA33" s="6">
        <v>3.3346300000000002E-6</v>
      </c>
      <c r="AB33" s="6">
        <v>3.3663100000000001E-6</v>
      </c>
      <c r="AC33" s="6">
        <v>3.39828E-6</v>
      </c>
      <c r="AD33" s="6">
        <v>3.4305500000000001E-6</v>
      </c>
      <c r="AE33" s="6">
        <v>3.4521299999999999E-6</v>
      </c>
      <c r="AF33" s="6">
        <v>3.4849899999999998E-6</v>
      </c>
      <c r="AG33" s="6"/>
    </row>
    <row r="34" spans="1:33" x14ac:dyDescent="0.35">
      <c r="A34" s="6" t="s">
        <v>233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/>
    </row>
    <row r="35" spans="1:33" x14ac:dyDescent="0.35">
      <c r="A35" s="6" t="s">
        <v>234</v>
      </c>
      <c r="B35" s="6">
        <v>3.0394300000000001E-5</v>
      </c>
      <c r="C35" s="6">
        <v>3.07952E-5</v>
      </c>
      <c r="D35" s="6">
        <v>3.1137099999999997E-5</v>
      </c>
      <c r="E35" s="6">
        <v>3.1601499999999999E-5</v>
      </c>
      <c r="F35" s="6">
        <v>3.2087500000000001E-5</v>
      </c>
      <c r="G35" s="6">
        <v>3.2595200000000003E-5</v>
      </c>
      <c r="H35" s="6">
        <v>3.3024700000000002E-5</v>
      </c>
      <c r="I35" s="6">
        <v>3.3676500000000002E-5</v>
      </c>
      <c r="J35" s="6">
        <v>3.4150099999999997E-5</v>
      </c>
      <c r="K35" s="6">
        <v>3.4745300000000001E-5</v>
      </c>
      <c r="L35" s="6">
        <v>3.5362299999999999E-5</v>
      </c>
      <c r="M35" s="6">
        <v>3.59009E-5</v>
      </c>
      <c r="N35" s="6">
        <v>3.6461300000000003E-5</v>
      </c>
      <c r="O35" s="6">
        <v>3.70441E-5</v>
      </c>
      <c r="P35" s="6">
        <v>3.7647800000000002E-5</v>
      </c>
      <c r="Q35" s="6">
        <v>3.8274E-5</v>
      </c>
      <c r="R35" s="6">
        <v>3.8921899999999997E-5</v>
      </c>
      <c r="S35" s="6">
        <v>3.9592199999999997E-5</v>
      </c>
      <c r="T35" s="6">
        <v>4.0283500000000001E-5</v>
      </c>
      <c r="U35" s="6">
        <v>4.0997200000000001E-5</v>
      </c>
      <c r="V35" s="6">
        <v>4.1732600000000001E-5</v>
      </c>
      <c r="W35" s="6">
        <v>4.2589700000000003E-5</v>
      </c>
      <c r="X35" s="6">
        <v>4.3368500000000003E-5</v>
      </c>
      <c r="Y35" s="6">
        <v>4.4168999999999997E-5</v>
      </c>
      <c r="Z35" s="6">
        <v>4.4991899999999999E-5</v>
      </c>
      <c r="AA35" s="6">
        <v>4.5835799999999999E-5</v>
      </c>
      <c r="AB35" s="6">
        <v>4.6702200000000002E-5</v>
      </c>
      <c r="AC35" s="6">
        <v>4.7590199999999997E-5</v>
      </c>
      <c r="AD35" s="6">
        <v>4.85E-5</v>
      </c>
      <c r="AE35" s="6">
        <v>4.9432099999999997E-5</v>
      </c>
      <c r="AF35" s="6">
        <v>5.03853E-5</v>
      </c>
      <c r="AG35" s="6"/>
    </row>
    <row r="36" spans="1:33" x14ac:dyDescent="0.35">
      <c r="A36" s="6" t="s">
        <v>235</v>
      </c>
      <c r="B36" s="6">
        <v>6.1029800000000001E-6</v>
      </c>
      <c r="C36" s="6">
        <v>6.2076599999999996E-6</v>
      </c>
      <c r="D36" s="6">
        <v>6.3280299999999998E-6</v>
      </c>
      <c r="E36" s="6">
        <v>6.4631199999999997E-6</v>
      </c>
      <c r="F36" s="6">
        <v>6.6134199999999998E-6</v>
      </c>
      <c r="G36" s="6">
        <v>6.78892E-6</v>
      </c>
      <c r="H36" s="6">
        <v>6.9696299999999997E-6</v>
      </c>
      <c r="I36" s="6">
        <v>7.1660700000000003E-6</v>
      </c>
      <c r="J36" s="6">
        <v>7.3777200000000002E-6</v>
      </c>
      <c r="K36" s="6">
        <v>7.6045699999999996E-6</v>
      </c>
      <c r="L36" s="6">
        <v>7.8466300000000008E-6</v>
      </c>
      <c r="M36" s="6">
        <v>8.0838899999999999E-6</v>
      </c>
      <c r="N36" s="6">
        <v>8.3463600000000008E-6</v>
      </c>
      <c r="O36" s="6">
        <v>8.6145599999999994E-6</v>
      </c>
      <c r="P36" s="6">
        <v>8.89744E-6</v>
      </c>
      <c r="Q36" s="6">
        <v>9.2060499999999997E-6</v>
      </c>
      <c r="R36" s="6">
        <v>9.5198699999999997E-6</v>
      </c>
      <c r="S36" s="6">
        <v>9.8594200000000005E-6</v>
      </c>
      <c r="T36" s="6">
        <v>1.01936E-5</v>
      </c>
      <c r="U36" s="6">
        <v>1.05636E-5</v>
      </c>
      <c r="V36" s="6">
        <v>1.0948799999999999E-5</v>
      </c>
      <c r="W36" s="6">
        <v>1.13391E-5</v>
      </c>
      <c r="X36" s="6">
        <v>1.1754699999999999E-5</v>
      </c>
      <c r="Y36" s="6">
        <v>1.2165500000000001E-5</v>
      </c>
      <c r="Z36" s="6">
        <v>1.2612000000000001E-5</v>
      </c>
      <c r="AA36" s="6">
        <v>1.30732E-5</v>
      </c>
      <c r="AB36" s="6">
        <v>1.3540099999999999E-5</v>
      </c>
      <c r="AC36" s="6">
        <v>1.4032199999999999E-5</v>
      </c>
      <c r="AD36" s="6">
        <v>1.4529600000000001E-5</v>
      </c>
      <c r="AE36" s="6">
        <v>1.5042600000000001E-5</v>
      </c>
      <c r="AF36" s="6">
        <v>1.5580400000000001E-5</v>
      </c>
      <c r="AG36" s="6"/>
    </row>
    <row r="37" spans="1:33" x14ac:dyDescent="0.35">
      <c r="A37" s="6" t="s">
        <v>236</v>
      </c>
      <c r="B37" s="6">
        <v>5.3628900000000001E-6</v>
      </c>
      <c r="C37" s="6">
        <v>5.4238599999999996E-6</v>
      </c>
      <c r="D37" s="6">
        <v>5.51079E-6</v>
      </c>
      <c r="E37" s="6">
        <v>5.6276199999999998E-6</v>
      </c>
      <c r="F37" s="6">
        <v>5.7713799999999998E-6</v>
      </c>
      <c r="G37" s="6">
        <v>5.9430700000000003E-6</v>
      </c>
      <c r="H37" s="6">
        <v>6.1426899999999998E-6</v>
      </c>
      <c r="I37" s="6">
        <v>6.3721999999999997E-6</v>
      </c>
      <c r="J37" s="6">
        <v>6.6286399999999998E-6</v>
      </c>
      <c r="K37" s="6">
        <v>6.9140199999999999E-6</v>
      </c>
      <c r="L37" s="6">
        <v>7.2603200000000003E-6</v>
      </c>
      <c r="M37" s="6">
        <v>7.5735600000000004E-6</v>
      </c>
      <c r="N37" s="6">
        <v>7.9157299999999999E-6</v>
      </c>
      <c r="O37" s="6">
        <v>8.2877899999999998E-6</v>
      </c>
      <c r="P37" s="6">
        <v>8.6848099999999993E-6</v>
      </c>
      <c r="Q37" s="6">
        <v>9.1117299999999999E-6</v>
      </c>
      <c r="R37" s="6">
        <v>9.5655899999999997E-6</v>
      </c>
      <c r="S37" s="6">
        <v>1.00493E-5</v>
      </c>
      <c r="T37" s="6">
        <v>1.0560999999999999E-5</v>
      </c>
      <c r="U37" s="6">
        <v>1.10996E-5</v>
      </c>
      <c r="V37" s="6">
        <v>1.1667200000000001E-5</v>
      </c>
      <c r="W37" s="6">
        <v>1.22617E-5</v>
      </c>
      <c r="X37" s="6">
        <v>1.2884999999999999E-5</v>
      </c>
      <c r="Y37" s="6">
        <v>1.35364E-5</v>
      </c>
      <c r="Z37" s="6">
        <v>1.42166E-5</v>
      </c>
      <c r="AA37" s="6">
        <v>1.4923799999999999E-5</v>
      </c>
      <c r="AB37" s="6">
        <v>1.56589E-5</v>
      </c>
      <c r="AC37" s="6">
        <v>1.6422900000000002E-5</v>
      </c>
      <c r="AD37" s="6">
        <v>1.72148E-5</v>
      </c>
      <c r="AE37" s="6">
        <v>1.8035700000000001E-5</v>
      </c>
      <c r="AF37" s="6">
        <v>1.8882500000000001E-5</v>
      </c>
      <c r="AG37" s="6"/>
    </row>
    <row r="38" spans="1:33" x14ac:dyDescent="0.35">
      <c r="A38" s="6" t="s">
        <v>237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/>
    </row>
    <row r="39" spans="1:33" x14ac:dyDescent="0.35">
      <c r="A39" s="6" t="s">
        <v>238</v>
      </c>
      <c r="B39" s="6">
        <v>1.5506E-5</v>
      </c>
      <c r="C39" s="6">
        <v>1.57668E-5</v>
      </c>
      <c r="D39" s="6">
        <v>1.59384E-5</v>
      </c>
      <c r="E39" s="6">
        <v>1.62322E-5</v>
      </c>
      <c r="F39" s="6">
        <v>1.6447500000000001E-5</v>
      </c>
      <c r="G39" s="6">
        <v>1.6784400000000001E-5</v>
      </c>
      <c r="H39" s="6">
        <v>1.7042799999999999E-5</v>
      </c>
      <c r="I39" s="6">
        <v>1.7433400000000002E-5</v>
      </c>
      <c r="J39" s="6">
        <v>1.77356E-5</v>
      </c>
      <c r="K39" s="6">
        <v>1.8159300000000001E-5</v>
      </c>
      <c r="L39" s="6">
        <v>1.8504499999999999E-5</v>
      </c>
      <c r="M39" s="6">
        <v>1.88713E-5</v>
      </c>
      <c r="N39" s="6">
        <v>1.9349500000000002E-5</v>
      </c>
      <c r="O39" s="6">
        <v>1.9760000000000001E-5</v>
      </c>
      <c r="P39" s="6">
        <v>2.0181299999999999E-5</v>
      </c>
      <c r="Q39" s="6">
        <v>2.0634900000000001E-5</v>
      </c>
      <c r="R39" s="6">
        <v>2.1109999999999999E-5</v>
      </c>
      <c r="S39" s="6">
        <v>2.16973E-5</v>
      </c>
      <c r="T39" s="6">
        <v>2.2215500000000001E-5</v>
      </c>
      <c r="U39" s="6">
        <v>2.2745899999999999E-5</v>
      </c>
      <c r="V39" s="6">
        <v>2.3307800000000001E-5</v>
      </c>
      <c r="W39" s="6">
        <v>2.3881200000000001E-5</v>
      </c>
      <c r="X39" s="6">
        <v>2.4586199999999998E-5</v>
      </c>
      <c r="Y39" s="6">
        <v>2.52126E-5</v>
      </c>
      <c r="Z39" s="6">
        <v>2.5851400000000001E-5</v>
      </c>
      <c r="AA39" s="6">
        <v>2.6520899999999999E-5</v>
      </c>
      <c r="AB39" s="6">
        <v>2.72027E-5</v>
      </c>
      <c r="AC39" s="6">
        <v>2.8016100000000001E-5</v>
      </c>
      <c r="AD39" s="6">
        <v>2.8740900000000001E-5</v>
      </c>
      <c r="AE39" s="6">
        <v>2.9498000000000001E-5</v>
      </c>
      <c r="AF39" s="6">
        <v>3.0275999999999999E-5</v>
      </c>
      <c r="AG39" s="6"/>
    </row>
    <row r="40" spans="1:33" x14ac:dyDescent="0.35">
      <c r="A40" s="6" t="s">
        <v>239</v>
      </c>
      <c r="B40" s="6">
        <v>1.6042300000000001E-5</v>
      </c>
      <c r="C40" s="6">
        <v>1.61732E-5</v>
      </c>
      <c r="D40" s="6">
        <v>1.6434800000000001E-5</v>
      </c>
      <c r="E40" s="6">
        <v>1.67188E-5</v>
      </c>
      <c r="F40" s="6">
        <v>1.6914399999999999E-5</v>
      </c>
      <c r="G40" s="6">
        <v>1.7241600000000001E-5</v>
      </c>
      <c r="H40" s="6">
        <v>1.75903E-5</v>
      </c>
      <c r="I40" s="6">
        <v>1.7961400000000001E-5</v>
      </c>
      <c r="J40" s="6">
        <v>1.82441E-5</v>
      </c>
      <c r="K40" s="6">
        <v>1.8658300000000001E-5</v>
      </c>
      <c r="L40" s="6">
        <v>1.9094100000000001E-5</v>
      </c>
      <c r="M40" s="6">
        <v>1.94415E-5</v>
      </c>
      <c r="N40" s="6">
        <v>1.9820500000000001E-5</v>
      </c>
      <c r="O40" s="6">
        <v>2.0311800000000001E-5</v>
      </c>
      <c r="P40" s="6">
        <v>2.07239E-5</v>
      </c>
      <c r="Q40" s="6">
        <v>2.1168399999999999E-5</v>
      </c>
      <c r="R40" s="6">
        <v>2.1724400000000002E-5</v>
      </c>
      <c r="S40" s="6">
        <v>2.2212799999999998E-5</v>
      </c>
      <c r="T40" s="6">
        <v>2.2711999999999999E-5</v>
      </c>
      <c r="U40" s="6">
        <v>2.33336E-5</v>
      </c>
      <c r="V40" s="6">
        <v>2.38867E-5</v>
      </c>
      <c r="W40" s="6">
        <v>2.45514E-5</v>
      </c>
      <c r="X40" s="6">
        <v>2.51477E-5</v>
      </c>
      <c r="Y40" s="6">
        <v>2.5755500000000001E-5</v>
      </c>
      <c r="Z40" s="6">
        <v>2.64857E-5</v>
      </c>
      <c r="AA40" s="6">
        <v>2.7146699999999999E-5</v>
      </c>
      <c r="AB40" s="6">
        <v>2.7820100000000002E-5</v>
      </c>
      <c r="AC40" s="6">
        <v>2.86151E-5</v>
      </c>
      <c r="AD40" s="6">
        <v>2.93416E-5</v>
      </c>
      <c r="AE40" s="6">
        <v>3.0080500000000001E-5</v>
      </c>
      <c r="AF40" s="6">
        <v>3.0950200000000001E-5</v>
      </c>
      <c r="AG40" s="6"/>
    </row>
    <row r="41" spans="1:33" x14ac:dyDescent="0.35">
      <c r="A41" s="6" t="s">
        <v>240</v>
      </c>
      <c r="B41" s="6">
        <v>2.8492000000000002E-6</v>
      </c>
      <c r="C41" s="6">
        <v>2.8754399999999999E-6</v>
      </c>
      <c r="D41" s="6">
        <v>2.9279299999999999E-6</v>
      </c>
      <c r="E41" s="6">
        <v>3.0085300000000001E-6</v>
      </c>
      <c r="F41" s="6">
        <v>3.11631E-6</v>
      </c>
      <c r="G41" s="6">
        <v>3.25128E-6</v>
      </c>
      <c r="H41" s="6">
        <v>3.4134199999999999E-6</v>
      </c>
      <c r="I41" s="6">
        <v>3.6036800000000002E-6</v>
      </c>
      <c r="J41" s="6">
        <v>3.8211200000000003E-6</v>
      </c>
      <c r="K41" s="6">
        <v>4.0657400000000001E-6</v>
      </c>
      <c r="L41" s="6">
        <v>4.33753E-6</v>
      </c>
      <c r="M41" s="6">
        <v>4.6365100000000003E-6</v>
      </c>
      <c r="N41" s="6">
        <v>4.9626700000000004E-6</v>
      </c>
      <c r="O41" s="6">
        <v>5.31695E-6</v>
      </c>
      <c r="P41" s="6">
        <v>5.6974599999999998E-6</v>
      </c>
      <c r="Q41" s="6">
        <v>6.1060999999999999E-6</v>
      </c>
      <c r="R41" s="6">
        <v>6.5419199999999997E-6</v>
      </c>
      <c r="S41" s="6">
        <v>7.00585E-6</v>
      </c>
      <c r="T41" s="6">
        <v>7.4960199999999996E-6</v>
      </c>
      <c r="U41" s="6">
        <v>8.0143200000000002E-6</v>
      </c>
      <c r="V41" s="6">
        <v>8.5597899999999999E-6</v>
      </c>
      <c r="W41" s="6">
        <v>9.1324400000000003E-6</v>
      </c>
      <c r="X41" s="6">
        <v>9.7322699999999996E-6</v>
      </c>
      <c r="Y41" s="6">
        <v>1.0359299999999999E-5</v>
      </c>
      <c r="Z41" s="6">
        <v>1.1014400000000001E-5</v>
      </c>
      <c r="AA41" s="6">
        <v>1.1695800000000001E-5</v>
      </c>
      <c r="AB41" s="6">
        <v>1.24053E-5</v>
      </c>
      <c r="AC41" s="6">
        <v>1.31419E-5</v>
      </c>
      <c r="AD41" s="6">
        <v>1.39058E-5</v>
      </c>
      <c r="AE41" s="6">
        <v>1.46978E-5</v>
      </c>
      <c r="AF41" s="6">
        <v>1.5515999999999998E-5</v>
      </c>
      <c r="AG41" s="6"/>
    </row>
    <row r="43" spans="1:33" x14ac:dyDescent="0.35">
      <c r="A43" s="1" t="s">
        <v>41</v>
      </c>
    </row>
    <row r="44" spans="1:33" x14ac:dyDescent="0.3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35">
      <c r="A46" t="s">
        <v>224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35">
      <c r="A47" s="6" t="s">
        <v>241</v>
      </c>
      <c r="B47" s="6">
        <f>INDEX(B$127:B$174,MATCH($A47,$A$127:$A$174,0),1)</f>
        <v>9495050</v>
      </c>
      <c r="C47" s="6">
        <f>INDEX(C$127:C$174,MATCH($A47,$A$127:$A$174,0),1)</f>
        <v>9495050</v>
      </c>
      <c r="D47" s="6">
        <f>INDEX(D$127:D$174,MATCH($A47,$A$127:$A$174,0),1)</f>
        <v>9495050</v>
      </c>
      <c r="E47" s="6">
        <f t="shared" ref="E47:AE56" si="0">INDEX(E$127:E$174,MATCH($A47,$A$127:$A$174,0),1)</f>
        <v>9495050</v>
      </c>
      <c r="F47" s="6">
        <f t="shared" si="0"/>
        <v>9495050</v>
      </c>
      <c r="G47" s="6">
        <f t="shared" si="0"/>
        <v>9495050</v>
      </c>
      <c r="H47" s="6">
        <f t="shared" si="0"/>
        <v>9495050</v>
      </c>
      <c r="I47" s="6">
        <f t="shared" si="0"/>
        <v>9495050</v>
      </c>
      <c r="J47" s="6">
        <f t="shared" si="0"/>
        <v>9495050</v>
      </c>
      <c r="K47" s="6">
        <f t="shared" si="0"/>
        <v>9495050</v>
      </c>
      <c r="L47" s="6">
        <f t="shared" si="0"/>
        <v>9495050</v>
      </c>
      <c r="M47" s="6">
        <f t="shared" si="0"/>
        <v>9495050</v>
      </c>
      <c r="N47" s="6">
        <f t="shared" si="0"/>
        <v>9495050</v>
      </c>
      <c r="O47" s="6">
        <f t="shared" si="0"/>
        <v>9495050</v>
      </c>
      <c r="P47" s="6">
        <f t="shared" si="0"/>
        <v>9495050</v>
      </c>
      <c r="Q47" s="6">
        <f t="shared" si="0"/>
        <v>9495050</v>
      </c>
      <c r="R47" s="6">
        <f t="shared" si="0"/>
        <v>9495050</v>
      </c>
      <c r="S47" s="6">
        <f t="shared" si="0"/>
        <v>9495050</v>
      </c>
      <c r="T47" s="6">
        <f t="shared" si="0"/>
        <v>9495050</v>
      </c>
      <c r="U47" s="6">
        <f t="shared" si="0"/>
        <v>9495050</v>
      </c>
      <c r="V47" s="6">
        <f t="shared" si="0"/>
        <v>9495050</v>
      </c>
      <c r="W47" s="6">
        <f t="shared" si="0"/>
        <v>9495050</v>
      </c>
      <c r="X47" s="6">
        <f t="shared" si="0"/>
        <v>9495050</v>
      </c>
      <c r="Y47" s="6">
        <f t="shared" si="0"/>
        <v>9495050</v>
      </c>
      <c r="Z47" s="6">
        <f t="shared" si="0"/>
        <v>9495050</v>
      </c>
      <c r="AA47" s="6">
        <f t="shared" si="0"/>
        <v>9495050</v>
      </c>
      <c r="AB47" s="6">
        <f t="shared" si="0"/>
        <v>9495050</v>
      </c>
      <c r="AC47" s="6">
        <f t="shared" si="0"/>
        <v>9495050</v>
      </c>
      <c r="AD47" s="6">
        <f t="shared" si="0"/>
        <v>9495050</v>
      </c>
      <c r="AE47" s="6">
        <f t="shared" si="0"/>
        <v>9495050</v>
      </c>
      <c r="AF47" s="6">
        <v>10528000</v>
      </c>
      <c r="AG47" s="6"/>
    </row>
    <row r="48" spans="1:33" x14ac:dyDescent="0.35">
      <c r="A48" s="6" t="s">
        <v>242</v>
      </c>
      <c r="B48" s="6">
        <f t="shared" ref="B48:Q62" si="1">INDEX(B$127:B$174,MATCH($A48,$A$127:$A$174,0),1)</f>
        <v>7570380</v>
      </c>
      <c r="C48" s="6">
        <f t="shared" si="1"/>
        <v>7570380</v>
      </c>
      <c r="D48" s="6">
        <f t="shared" si="1"/>
        <v>7570380</v>
      </c>
      <c r="E48" s="6">
        <f t="shared" si="1"/>
        <v>7570380</v>
      </c>
      <c r="F48" s="6">
        <f t="shared" si="1"/>
        <v>7570380</v>
      </c>
      <c r="G48" s="6">
        <f t="shared" si="1"/>
        <v>7570380</v>
      </c>
      <c r="H48" s="6">
        <f t="shared" si="1"/>
        <v>7570380</v>
      </c>
      <c r="I48" s="6">
        <f t="shared" si="1"/>
        <v>7570380</v>
      </c>
      <c r="J48" s="6">
        <f t="shared" si="1"/>
        <v>7570380</v>
      </c>
      <c r="K48" s="6">
        <f t="shared" si="1"/>
        <v>7570380</v>
      </c>
      <c r="L48" s="6">
        <f t="shared" si="1"/>
        <v>7570380</v>
      </c>
      <c r="M48" s="6">
        <f t="shared" si="1"/>
        <v>7570380</v>
      </c>
      <c r="N48" s="6">
        <f t="shared" si="1"/>
        <v>7570380</v>
      </c>
      <c r="O48" s="6">
        <f t="shared" si="1"/>
        <v>7570380</v>
      </c>
      <c r="P48" s="6">
        <f t="shared" si="1"/>
        <v>7570380</v>
      </c>
      <c r="Q48" s="6">
        <f t="shared" si="1"/>
        <v>7570380</v>
      </c>
      <c r="R48" s="6">
        <f t="shared" si="0"/>
        <v>7570380</v>
      </c>
      <c r="S48" s="6">
        <f t="shared" si="0"/>
        <v>7570380</v>
      </c>
      <c r="T48" s="6">
        <f t="shared" si="0"/>
        <v>7570380</v>
      </c>
      <c r="U48" s="6">
        <f t="shared" si="0"/>
        <v>7570380</v>
      </c>
      <c r="V48" s="6">
        <f t="shared" si="0"/>
        <v>7570380</v>
      </c>
      <c r="W48" s="6">
        <f t="shared" si="0"/>
        <v>7570380</v>
      </c>
      <c r="X48" s="6">
        <f t="shared" si="0"/>
        <v>7570380</v>
      </c>
      <c r="Y48" s="6">
        <f t="shared" si="0"/>
        <v>7570380</v>
      </c>
      <c r="Z48" s="6">
        <f t="shared" si="0"/>
        <v>7570380</v>
      </c>
      <c r="AA48" s="6">
        <f t="shared" si="0"/>
        <v>7570380</v>
      </c>
      <c r="AB48" s="6">
        <f t="shared" si="0"/>
        <v>7570380</v>
      </c>
      <c r="AC48" s="6">
        <f t="shared" si="0"/>
        <v>7570380</v>
      </c>
      <c r="AD48" s="6">
        <f t="shared" si="0"/>
        <v>7570380</v>
      </c>
      <c r="AE48" s="6">
        <f t="shared" si="0"/>
        <v>7570380</v>
      </c>
      <c r="AF48" s="6">
        <v>10409100</v>
      </c>
      <c r="AG48" s="6"/>
    </row>
    <row r="49" spans="1:33" x14ac:dyDescent="0.35">
      <c r="A49" s="6" t="s">
        <v>243</v>
      </c>
      <c r="B49" s="6">
        <f t="shared" si="1"/>
        <v>11402000</v>
      </c>
      <c r="C49" s="6">
        <f t="shared" si="1"/>
        <v>11402000</v>
      </c>
      <c r="D49" s="6">
        <f t="shared" si="1"/>
        <v>11402000</v>
      </c>
      <c r="E49" s="6">
        <f t="shared" si="0"/>
        <v>11402000</v>
      </c>
      <c r="F49" s="6">
        <f t="shared" si="0"/>
        <v>11402000</v>
      </c>
      <c r="G49" s="6">
        <f t="shared" si="0"/>
        <v>11402000</v>
      </c>
      <c r="H49" s="6">
        <f t="shared" si="0"/>
        <v>11402000</v>
      </c>
      <c r="I49" s="6">
        <f t="shared" si="0"/>
        <v>11402000</v>
      </c>
      <c r="J49" s="6">
        <f t="shared" si="0"/>
        <v>11402000</v>
      </c>
      <c r="K49" s="6">
        <f t="shared" si="0"/>
        <v>11402000</v>
      </c>
      <c r="L49" s="6">
        <f t="shared" si="0"/>
        <v>11402000</v>
      </c>
      <c r="M49" s="6">
        <f t="shared" si="0"/>
        <v>11402000</v>
      </c>
      <c r="N49" s="6">
        <f t="shared" si="0"/>
        <v>11402000</v>
      </c>
      <c r="O49" s="6">
        <f t="shared" si="0"/>
        <v>11402000</v>
      </c>
      <c r="P49" s="6">
        <f t="shared" si="0"/>
        <v>11402000</v>
      </c>
      <c r="Q49" s="6">
        <f t="shared" si="0"/>
        <v>11402000</v>
      </c>
      <c r="R49" s="6">
        <f t="shared" si="0"/>
        <v>11402000</v>
      </c>
      <c r="S49" s="6">
        <f t="shared" si="0"/>
        <v>11402000</v>
      </c>
      <c r="T49" s="6">
        <f t="shared" si="0"/>
        <v>11402000</v>
      </c>
      <c r="U49" s="6">
        <f t="shared" si="0"/>
        <v>11402000</v>
      </c>
      <c r="V49" s="6">
        <f t="shared" si="0"/>
        <v>11402000</v>
      </c>
      <c r="W49" s="6">
        <f t="shared" si="0"/>
        <v>11402000</v>
      </c>
      <c r="X49" s="6">
        <f t="shared" si="0"/>
        <v>11402000</v>
      </c>
      <c r="Y49" s="6">
        <f t="shared" si="0"/>
        <v>11402000</v>
      </c>
      <c r="Z49" s="6">
        <f t="shared" si="0"/>
        <v>11402000</v>
      </c>
      <c r="AA49" s="6">
        <f t="shared" si="0"/>
        <v>11402000</v>
      </c>
      <c r="AB49" s="6">
        <f t="shared" si="0"/>
        <v>11402000</v>
      </c>
      <c r="AC49" s="6">
        <f t="shared" si="0"/>
        <v>11402000</v>
      </c>
      <c r="AD49" s="6">
        <f t="shared" si="0"/>
        <v>11402000</v>
      </c>
      <c r="AE49" s="6">
        <f t="shared" si="0"/>
        <v>11402000</v>
      </c>
      <c r="AF49" s="6">
        <v>10446000</v>
      </c>
      <c r="AG49" s="6"/>
    </row>
    <row r="50" spans="1:33" x14ac:dyDescent="0.35">
      <c r="A50" t="s">
        <v>244</v>
      </c>
      <c r="B50" s="3">
        <f t="shared" si="1"/>
        <v>0</v>
      </c>
      <c r="C50" s="3">
        <f t="shared" si="1"/>
        <v>0</v>
      </c>
      <c r="D50" s="3">
        <f t="shared" si="1"/>
        <v>0</v>
      </c>
      <c r="E50" s="3">
        <f t="shared" si="0"/>
        <v>0</v>
      </c>
      <c r="F50" s="3">
        <f t="shared" si="0"/>
        <v>0</v>
      </c>
      <c r="G50" s="3">
        <f t="shared" si="0"/>
        <v>0</v>
      </c>
      <c r="H50" s="3">
        <f t="shared" si="0"/>
        <v>0</v>
      </c>
      <c r="I50" s="3">
        <f t="shared" si="0"/>
        <v>0</v>
      </c>
      <c r="J50" s="3">
        <f t="shared" si="0"/>
        <v>0</v>
      </c>
      <c r="K50" s="3">
        <f t="shared" si="0"/>
        <v>0</v>
      </c>
      <c r="L50" s="3">
        <f t="shared" si="0"/>
        <v>0</v>
      </c>
      <c r="M50" s="3">
        <f t="shared" si="0"/>
        <v>0</v>
      </c>
      <c r="N50" s="3">
        <f t="shared" si="0"/>
        <v>0</v>
      </c>
      <c r="O50" s="3">
        <f t="shared" si="0"/>
        <v>0</v>
      </c>
      <c r="P50" s="3">
        <f t="shared" si="0"/>
        <v>0</v>
      </c>
      <c r="Q50" s="3">
        <f t="shared" si="0"/>
        <v>0</v>
      </c>
      <c r="R50" s="3">
        <f t="shared" si="0"/>
        <v>0</v>
      </c>
      <c r="S50" s="3">
        <f t="shared" si="0"/>
        <v>0</v>
      </c>
      <c r="T50" s="3">
        <f t="shared" si="0"/>
        <v>0</v>
      </c>
      <c r="U50" s="3">
        <f t="shared" si="0"/>
        <v>0</v>
      </c>
      <c r="V50" s="3">
        <f t="shared" si="0"/>
        <v>0</v>
      </c>
      <c r="W50" s="3">
        <f t="shared" si="0"/>
        <v>0</v>
      </c>
      <c r="X50" s="3">
        <f t="shared" si="0"/>
        <v>0</v>
      </c>
      <c r="Y50" s="3">
        <f t="shared" si="0"/>
        <v>0</v>
      </c>
      <c r="Z50" s="3">
        <f t="shared" si="0"/>
        <v>0</v>
      </c>
      <c r="AA50" s="3">
        <f t="shared" si="0"/>
        <v>0</v>
      </c>
      <c r="AB50" s="3">
        <f t="shared" si="0"/>
        <v>0</v>
      </c>
      <c r="AC50" s="3">
        <f t="shared" si="0"/>
        <v>0</v>
      </c>
      <c r="AD50" s="3">
        <f t="shared" si="0"/>
        <v>0</v>
      </c>
      <c r="AE50" s="3">
        <f t="shared" si="0"/>
        <v>0</v>
      </c>
      <c r="AF50" s="3">
        <v>0</v>
      </c>
    </row>
    <row r="51" spans="1:33" x14ac:dyDescent="0.35">
      <c r="A51" t="s">
        <v>245</v>
      </c>
      <c r="B51" s="3">
        <f t="shared" si="1"/>
        <v>0</v>
      </c>
      <c r="C51" s="3">
        <f t="shared" si="1"/>
        <v>0</v>
      </c>
      <c r="D51" s="3">
        <f t="shared" si="1"/>
        <v>0</v>
      </c>
      <c r="E51" s="3">
        <f t="shared" si="0"/>
        <v>0</v>
      </c>
      <c r="F51" s="3">
        <f t="shared" si="0"/>
        <v>0</v>
      </c>
      <c r="G51" s="3">
        <f t="shared" si="0"/>
        <v>0</v>
      </c>
      <c r="H51" s="3">
        <f t="shared" si="0"/>
        <v>0</v>
      </c>
      <c r="I51" s="3">
        <f t="shared" si="0"/>
        <v>0</v>
      </c>
      <c r="J51" s="3">
        <f t="shared" si="0"/>
        <v>0</v>
      </c>
      <c r="K51" s="3">
        <f t="shared" si="0"/>
        <v>0</v>
      </c>
      <c r="L51" s="3">
        <f t="shared" si="0"/>
        <v>0</v>
      </c>
      <c r="M51" s="3">
        <f t="shared" si="0"/>
        <v>0</v>
      </c>
      <c r="N51" s="3">
        <f t="shared" si="0"/>
        <v>0</v>
      </c>
      <c r="O51" s="3">
        <f t="shared" si="0"/>
        <v>0</v>
      </c>
      <c r="P51" s="3">
        <f t="shared" si="0"/>
        <v>0</v>
      </c>
      <c r="Q51" s="3">
        <f t="shared" si="0"/>
        <v>0</v>
      </c>
      <c r="R51" s="3">
        <f t="shared" si="0"/>
        <v>0</v>
      </c>
      <c r="S51" s="3">
        <f t="shared" si="0"/>
        <v>0</v>
      </c>
      <c r="T51" s="3">
        <f t="shared" si="0"/>
        <v>0</v>
      </c>
      <c r="U51" s="3">
        <f t="shared" si="0"/>
        <v>0</v>
      </c>
      <c r="V51" s="3">
        <f t="shared" si="0"/>
        <v>0</v>
      </c>
      <c r="W51" s="3">
        <f t="shared" si="0"/>
        <v>0</v>
      </c>
      <c r="X51" s="3">
        <f t="shared" si="0"/>
        <v>0</v>
      </c>
      <c r="Y51" s="3">
        <f t="shared" si="0"/>
        <v>0</v>
      </c>
      <c r="Z51" s="3">
        <f t="shared" si="0"/>
        <v>0</v>
      </c>
      <c r="AA51" s="3">
        <f t="shared" si="0"/>
        <v>0</v>
      </c>
      <c r="AB51" s="3">
        <f t="shared" si="0"/>
        <v>0</v>
      </c>
      <c r="AC51" s="3">
        <f t="shared" si="0"/>
        <v>0</v>
      </c>
      <c r="AD51" s="3">
        <f t="shared" si="0"/>
        <v>0</v>
      </c>
      <c r="AE51" s="3">
        <f t="shared" si="0"/>
        <v>0</v>
      </c>
      <c r="AF51" s="3">
        <v>0</v>
      </c>
    </row>
    <row r="52" spans="1:33" x14ac:dyDescent="0.35">
      <c r="A52" t="s">
        <v>246</v>
      </c>
      <c r="B52" s="3">
        <f t="shared" si="1"/>
        <v>0</v>
      </c>
      <c r="C52" s="3">
        <f t="shared" si="1"/>
        <v>0</v>
      </c>
      <c r="D52" s="3">
        <f t="shared" si="1"/>
        <v>0</v>
      </c>
      <c r="E52" s="3">
        <f t="shared" si="0"/>
        <v>0</v>
      </c>
      <c r="F52" s="3">
        <f t="shared" si="0"/>
        <v>0</v>
      </c>
      <c r="G52" s="3">
        <f t="shared" si="0"/>
        <v>0</v>
      </c>
      <c r="H52" s="3">
        <f t="shared" si="0"/>
        <v>0</v>
      </c>
      <c r="I52" s="3">
        <f t="shared" si="0"/>
        <v>0</v>
      </c>
      <c r="J52" s="3">
        <f t="shared" si="0"/>
        <v>0</v>
      </c>
      <c r="K52" s="3">
        <f t="shared" si="0"/>
        <v>0</v>
      </c>
      <c r="L52" s="3">
        <f t="shared" si="0"/>
        <v>0</v>
      </c>
      <c r="M52" s="3">
        <f t="shared" si="0"/>
        <v>0</v>
      </c>
      <c r="N52" s="3">
        <f t="shared" si="0"/>
        <v>0</v>
      </c>
      <c r="O52" s="3">
        <f t="shared" si="0"/>
        <v>0</v>
      </c>
      <c r="P52" s="3">
        <f t="shared" si="0"/>
        <v>0</v>
      </c>
      <c r="Q52" s="3">
        <f t="shared" si="0"/>
        <v>0</v>
      </c>
      <c r="R52" s="3">
        <f t="shared" si="0"/>
        <v>0</v>
      </c>
      <c r="S52" s="3">
        <f t="shared" si="0"/>
        <v>0</v>
      </c>
      <c r="T52" s="3">
        <f t="shared" si="0"/>
        <v>0</v>
      </c>
      <c r="U52" s="3">
        <f t="shared" si="0"/>
        <v>0</v>
      </c>
      <c r="V52" s="3">
        <f t="shared" si="0"/>
        <v>0</v>
      </c>
      <c r="W52" s="3">
        <f t="shared" si="0"/>
        <v>0</v>
      </c>
      <c r="X52" s="3">
        <f t="shared" si="0"/>
        <v>0</v>
      </c>
      <c r="Y52" s="3">
        <f t="shared" si="0"/>
        <v>0</v>
      </c>
      <c r="Z52" s="3">
        <f t="shared" si="0"/>
        <v>0</v>
      </c>
      <c r="AA52" s="3">
        <f t="shared" si="0"/>
        <v>0</v>
      </c>
      <c r="AB52" s="3">
        <f t="shared" si="0"/>
        <v>0</v>
      </c>
      <c r="AC52" s="3">
        <f t="shared" si="0"/>
        <v>0</v>
      </c>
      <c r="AD52" s="3">
        <f t="shared" si="0"/>
        <v>0</v>
      </c>
      <c r="AE52" s="3">
        <f t="shared" si="0"/>
        <v>0</v>
      </c>
      <c r="AF52" s="3">
        <v>0</v>
      </c>
    </row>
    <row r="53" spans="1:33" x14ac:dyDescent="0.35">
      <c r="A53" t="s">
        <v>247</v>
      </c>
      <c r="B53" s="3">
        <f t="shared" si="1"/>
        <v>0</v>
      </c>
      <c r="C53" s="3">
        <f t="shared" si="1"/>
        <v>0</v>
      </c>
      <c r="D53" s="3">
        <f t="shared" si="1"/>
        <v>0</v>
      </c>
      <c r="E53" s="3">
        <f>INDEX(E$127:E$174,MATCH($A53,$A$127:$A$174,0),1)</f>
        <v>0</v>
      </c>
      <c r="F53" s="3">
        <f t="shared" si="0"/>
        <v>0</v>
      </c>
      <c r="G53" s="3">
        <f t="shared" si="0"/>
        <v>0</v>
      </c>
      <c r="H53" s="3">
        <f t="shared" si="0"/>
        <v>0</v>
      </c>
      <c r="I53" s="3">
        <f t="shared" si="0"/>
        <v>0</v>
      </c>
      <c r="J53" s="3">
        <f t="shared" si="0"/>
        <v>0</v>
      </c>
      <c r="K53" s="3">
        <f t="shared" si="0"/>
        <v>0</v>
      </c>
      <c r="L53" s="3">
        <f t="shared" si="0"/>
        <v>0</v>
      </c>
      <c r="M53" s="3">
        <f t="shared" si="0"/>
        <v>0</v>
      </c>
      <c r="N53" s="3">
        <f t="shared" si="0"/>
        <v>0</v>
      </c>
      <c r="O53" s="3">
        <f t="shared" si="0"/>
        <v>0</v>
      </c>
      <c r="P53" s="3">
        <f t="shared" si="0"/>
        <v>0</v>
      </c>
      <c r="Q53" s="3">
        <f t="shared" si="0"/>
        <v>0</v>
      </c>
      <c r="R53" s="3">
        <f t="shared" si="0"/>
        <v>0</v>
      </c>
      <c r="S53" s="3">
        <f t="shared" si="0"/>
        <v>0</v>
      </c>
      <c r="T53" s="3">
        <f t="shared" si="0"/>
        <v>0</v>
      </c>
      <c r="U53" s="3">
        <f t="shared" si="0"/>
        <v>0</v>
      </c>
      <c r="V53" s="3">
        <f t="shared" si="0"/>
        <v>0</v>
      </c>
      <c r="W53" s="3">
        <f t="shared" si="0"/>
        <v>0</v>
      </c>
      <c r="X53" s="3">
        <f t="shared" si="0"/>
        <v>0</v>
      </c>
      <c r="Y53" s="3">
        <f t="shared" si="0"/>
        <v>0</v>
      </c>
      <c r="Z53" s="3">
        <f t="shared" si="0"/>
        <v>0</v>
      </c>
      <c r="AA53" s="3">
        <f t="shared" si="0"/>
        <v>0</v>
      </c>
      <c r="AB53" s="3">
        <f t="shared" si="0"/>
        <v>0</v>
      </c>
      <c r="AC53" s="3">
        <f t="shared" si="0"/>
        <v>0</v>
      </c>
      <c r="AD53" s="3">
        <f t="shared" si="0"/>
        <v>0</v>
      </c>
      <c r="AE53" s="3">
        <f t="shared" si="0"/>
        <v>0</v>
      </c>
      <c r="AF53" s="3">
        <v>0</v>
      </c>
    </row>
    <row r="54" spans="1:33" x14ac:dyDescent="0.35">
      <c r="A54" s="6" t="s">
        <v>248</v>
      </c>
      <c r="B54" s="6">
        <f t="shared" si="1"/>
        <v>13701300</v>
      </c>
      <c r="C54" s="6">
        <f t="shared" si="1"/>
        <v>13701300</v>
      </c>
      <c r="D54" s="6">
        <f t="shared" si="1"/>
        <v>13701300</v>
      </c>
      <c r="E54" s="6">
        <f t="shared" si="0"/>
        <v>13701300</v>
      </c>
      <c r="F54" s="6">
        <f t="shared" si="0"/>
        <v>13701300</v>
      </c>
      <c r="G54" s="6">
        <f t="shared" si="0"/>
        <v>13701300</v>
      </c>
      <c r="H54" s="6">
        <f t="shared" si="0"/>
        <v>13701300</v>
      </c>
      <c r="I54" s="6">
        <f t="shared" si="0"/>
        <v>13701300</v>
      </c>
      <c r="J54" s="6">
        <f t="shared" si="0"/>
        <v>13701300</v>
      </c>
      <c r="K54" s="6">
        <f t="shared" si="0"/>
        <v>13701300</v>
      </c>
      <c r="L54" s="6">
        <f t="shared" si="0"/>
        <v>13701300</v>
      </c>
      <c r="M54" s="6">
        <f t="shared" si="0"/>
        <v>13701300</v>
      </c>
      <c r="N54" s="6">
        <f t="shared" si="0"/>
        <v>13701300</v>
      </c>
      <c r="O54" s="6">
        <f t="shared" si="0"/>
        <v>13701300</v>
      </c>
      <c r="P54" s="6">
        <f t="shared" si="0"/>
        <v>13701300</v>
      </c>
      <c r="Q54" s="6">
        <f t="shared" si="0"/>
        <v>13701300</v>
      </c>
      <c r="R54" s="6">
        <f t="shared" si="0"/>
        <v>13701300</v>
      </c>
      <c r="S54" s="6">
        <f t="shared" si="0"/>
        <v>13701300</v>
      </c>
      <c r="T54" s="6">
        <f t="shared" si="0"/>
        <v>13701300</v>
      </c>
      <c r="U54" s="6">
        <f t="shared" si="0"/>
        <v>13701300</v>
      </c>
      <c r="V54" s="6">
        <f t="shared" si="0"/>
        <v>13701300</v>
      </c>
      <c r="W54" s="6">
        <f t="shared" si="0"/>
        <v>13701300</v>
      </c>
      <c r="X54" s="6">
        <f t="shared" si="0"/>
        <v>13701300</v>
      </c>
      <c r="Y54" s="6">
        <f t="shared" si="0"/>
        <v>13701300</v>
      </c>
      <c r="Z54" s="6">
        <f t="shared" si="0"/>
        <v>13701300</v>
      </c>
      <c r="AA54" s="6">
        <f t="shared" si="0"/>
        <v>13701300</v>
      </c>
      <c r="AB54" s="6">
        <f t="shared" si="0"/>
        <v>13701300</v>
      </c>
      <c r="AC54" s="6">
        <f t="shared" si="0"/>
        <v>13701300</v>
      </c>
      <c r="AD54" s="6">
        <f t="shared" si="0"/>
        <v>13701300</v>
      </c>
      <c r="AE54" s="6">
        <f t="shared" si="0"/>
        <v>13701300</v>
      </c>
      <c r="AF54" s="6">
        <v>9510140</v>
      </c>
      <c r="AG54" s="6"/>
    </row>
    <row r="55" spans="1:33" x14ac:dyDescent="0.35">
      <c r="A55" t="s">
        <v>249</v>
      </c>
      <c r="B55" s="3">
        <f t="shared" si="1"/>
        <v>0</v>
      </c>
      <c r="C55" s="3">
        <f t="shared" si="1"/>
        <v>0</v>
      </c>
      <c r="D55" s="3">
        <f t="shared" si="1"/>
        <v>0</v>
      </c>
      <c r="E55" s="3">
        <f t="shared" si="0"/>
        <v>0</v>
      </c>
      <c r="F55" s="3">
        <f t="shared" si="0"/>
        <v>0</v>
      </c>
      <c r="G55" s="3">
        <f t="shared" si="0"/>
        <v>0</v>
      </c>
      <c r="H55" s="3">
        <f t="shared" si="0"/>
        <v>0</v>
      </c>
      <c r="I55" s="3">
        <f t="shared" si="0"/>
        <v>0</v>
      </c>
      <c r="J55" s="3">
        <f t="shared" si="0"/>
        <v>0</v>
      </c>
      <c r="K55" s="3">
        <f t="shared" si="0"/>
        <v>0</v>
      </c>
      <c r="L55" s="3">
        <f t="shared" si="0"/>
        <v>0</v>
      </c>
      <c r="M55" s="3">
        <f t="shared" si="0"/>
        <v>0</v>
      </c>
      <c r="N55" s="3">
        <f t="shared" si="0"/>
        <v>0</v>
      </c>
      <c r="O55" s="3">
        <f t="shared" si="0"/>
        <v>0</v>
      </c>
      <c r="P55" s="3">
        <f t="shared" si="0"/>
        <v>0</v>
      </c>
      <c r="Q55" s="3">
        <f t="shared" si="0"/>
        <v>0</v>
      </c>
      <c r="R55" s="3">
        <f t="shared" si="0"/>
        <v>0</v>
      </c>
      <c r="S55" s="3">
        <f t="shared" si="0"/>
        <v>0</v>
      </c>
      <c r="T55" s="3">
        <f t="shared" si="0"/>
        <v>0</v>
      </c>
      <c r="U55" s="3">
        <f t="shared" si="0"/>
        <v>0</v>
      </c>
      <c r="V55" s="3">
        <f t="shared" si="0"/>
        <v>0</v>
      </c>
      <c r="W55" s="3">
        <f t="shared" si="0"/>
        <v>0</v>
      </c>
      <c r="X55" s="3">
        <f t="shared" si="0"/>
        <v>0</v>
      </c>
      <c r="Y55" s="3">
        <f t="shared" si="0"/>
        <v>0</v>
      </c>
      <c r="Z55" s="3">
        <f t="shared" si="0"/>
        <v>0</v>
      </c>
      <c r="AA55" s="3">
        <f t="shared" si="0"/>
        <v>0</v>
      </c>
      <c r="AB55" s="3">
        <f t="shared" si="0"/>
        <v>0</v>
      </c>
      <c r="AC55" s="3">
        <f t="shared" si="0"/>
        <v>0</v>
      </c>
      <c r="AD55" s="3">
        <f t="shared" si="0"/>
        <v>0</v>
      </c>
      <c r="AE55" s="3">
        <f t="shared" si="0"/>
        <v>0</v>
      </c>
      <c r="AF55" s="3">
        <v>0</v>
      </c>
    </row>
    <row r="56" spans="1:33" x14ac:dyDescent="0.35">
      <c r="A56" s="6" t="s">
        <v>250</v>
      </c>
      <c r="B56" s="6">
        <f t="shared" si="1"/>
        <v>10916000</v>
      </c>
      <c r="C56" s="6">
        <f t="shared" si="1"/>
        <v>10916000</v>
      </c>
      <c r="D56" s="6">
        <f t="shared" si="1"/>
        <v>10916000</v>
      </c>
      <c r="E56" s="6">
        <f t="shared" si="0"/>
        <v>10916000</v>
      </c>
      <c r="F56" s="6">
        <f t="shared" si="0"/>
        <v>10916000</v>
      </c>
      <c r="G56" s="6">
        <f t="shared" si="0"/>
        <v>10916000</v>
      </c>
      <c r="H56" s="6">
        <f t="shared" si="0"/>
        <v>10916000</v>
      </c>
      <c r="I56" s="6">
        <f t="shared" si="0"/>
        <v>10916000</v>
      </c>
      <c r="J56" s="6">
        <f t="shared" si="0"/>
        <v>10916000</v>
      </c>
      <c r="K56" s="6">
        <f t="shared" si="0"/>
        <v>10916000</v>
      </c>
      <c r="L56" s="6">
        <f t="shared" si="0"/>
        <v>10916000</v>
      </c>
      <c r="M56" s="6">
        <f t="shared" si="0"/>
        <v>10916000</v>
      </c>
      <c r="N56" s="6">
        <f t="shared" si="0"/>
        <v>10916000</v>
      </c>
      <c r="O56" s="6">
        <f t="shared" si="0"/>
        <v>10916000</v>
      </c>
      <c r="P56" s="6">
        <f t="shared" si="0"/>
        <v>10916000</v>
      </c>
      <c r="Q56" s="6">
        <f t="shared" si="0"/>
        <v>10916000</v>
      </c>
      <c r="R56" s="6">
        <f t="shared" si="0"/>
        <v>10916000</v>
      </c>
      <c r="S56" s="6">
        <f t="shared" si="0"/>
        <v>10916000</v>
      </c>
      <c r="T56" s="6">
        <f t="shared" si="0"/>
        <v>10916000</v>
      </c>
      <c r="U56" s="6">
        <f t="shared" si="0"/>
        <v>10916000</v>
      </c>
      <c r="V56" s="6">
        <f t="shared" si="0"/>
        <v>10916000</v>
      </c>
      <c r="W56" s="6">
        <f t="shared" si="0"/>
        <v>10916000</v>
      </c>
      <c r="X56" s="6">
        <f t="shared" si="0"/>
        <v>10916000</v>
      </c>
      <c r="Y56" s="6">
        <f t="shared" si="0"/>
        <v>10916000</v>
      </c>
      <c r="Z56" s="6">
        <f t="shared" si="0"/>
        <v>10916000</v>
      </c>
      <c r="AA56" s="6">
        <f t="shared" si="0"/>
        <v>10916000</v>
      </c>
      <c r="AB56" s="6">
        <f t="shared" si="0"/>
        <v>10916000</v>
      </c>
      <c r="AC56" s="6">
        <f t="shared" si="0"/>
        <v>10916000</v>
      </c>
      <c r="AD56" s="6">
        <f t="shared" ref="E56:AE62" si="2">INDEX(AD$127:AD$174,MATCH($A56,$A$127:$A$174,0),1)</f>
        <v>10916000</v>
      </c>
      <c r="AE56" s="6">
        <f t="shared" si="2"/>
        <v>10916000</v>
      </c>
      <c r="AF56" s="6">
        <v>10954700</v>
      </c>
      <c r="AG56" s="6"/>
    </row>
    <row r="57" spans="1:33" x14ac:dyDescent="0.35">
      <c r="A57" s="6" t="s">
        <v>251</v>
      </c>
      <c r="B57" s="6">
        <f t="shared" si="1"/>
        <v>10072800</v>
      </c>
      <c r="C57" s="6">
        <f t="shared" si="1"/>
        <v>10072800</v>
      </c>
      <c r="D57" s="6">
        <f t="shared" si="1"/>
        <v>10072800</v>
      </c>
      <c r="E57" s="6">
        <f t="shared" si="2"/>
        <v>10072800</v>
      </c>
      <c r="F57" s="6">
        <f t="shared" si="2"/>
        <v>10072800</v>
      </c>
      <c r="G57" s="6">
        <f t="shared" si="2"/>
        <v>10072800</v>
      </c>
      <c r="H57" s="6">
        <f t="shared" si="2"/>
        <v>10072800</v>
      </c>
      <c r="I57" s="6">
        <f t="shared" si="2"/>
        <v>10072800</v>
      </c>
      <c r="J57" s="6">
        <f t="shared" si="2"/>
        <v>10072800</v>
      </c>
      <c r="K57" s="6">
        <f t="shared" si="2"/>
        <v>10072800</v>
      </c>
      <c r="L57" s="6">
        <f t="shared" si="2"/>
        <v>10072800</v>
      </c>
      <c r="M57" s="6">
        <f t="shared" si="2"/>
        <v>10072800</v>
      </c>
      <c r="N57" s="6">
        <f t="shared" si="2"/>
        <v>10072800</v>
      </c>
      <c r="O57" s="6">
        <f t="shared" si="2"/>
        <v>10072800</v>
      </c>
      <c r="P57" s="6">
        <f t="shared" si="2"/>
        <v>10072800</v>
      </c>
      <c r="Q57" s="6">
        <f t="shared" si="2"/>
        <v>10072800</v>
      </c>
      <c r="R57" s="6">
        <f t="shared" si="2"/>
        <v>10072800</v>
      </c>
      <c r="S57" s="6">
        <f t="shared" si="2"/>
        <v>10072800</v>
      </c>
      <c r="T57" s="6">
        <f t="shared" si="2"/>
        <v>10072800</v>
      </c>
      <c r="U57" s="6">
        <f t="shared" si="2"/>
        <v>10072800</v>
      </c>
      <c r="V57" s="6">
        <f t="shared" si="2"/>
        <v>10072800</v>
      </c>
      <c r="W57" s="6">
        <f t="shared" si="2"/>
        <v>10072800</v>
      </c>
      <c r="X57" s="6">
        <f t="shared" si="2"/>
        <v>10072800</v>
      </c>
      <c r="Y57" s="6">
        <f t="shared" si="2"/>
        <v>10072800</v>
      </c>
      <c r="Z57" s="6">
        <f t="shared" si="2"/>
        <v>10072800</v>
      </c>
      <c r="AA57" s="6">
        <f t="shared" si="2"/>
        <v>10072800</v>
      </c>
      <c r="AB57" s="6">
        <f t="shared" si="2"/>
        <v>10072800</v>
      </c>
      <c r="AC57" s="6">
        <f t="shared" si="2"/>
        <v>10072800</v>
      </c>
      <c r="AD57" s="6">
        <f t="shared" si="2"/>
        <v>10072800</v>
      </c>
      <c r="AE57" s="6">
        <f t="shared" si="2"/>
        <v>10072800</v>
      </c>
      <c r="AF57" s="6">
        <v>9214210</v>
      </c>
      <c r="AG57" s="6"/>
    </row>
    <row r="58" spans="1:33" x14ac:dyDescent="0.35">
      <c r="A58" s="6" t="s">
        <v>252</v>
      </c>
      <c r="B58" s="6">
        <f t="shared" si="1"/>
        <v>10252400</v>
      </c>
      <c r="C58" s="6">
        <f t="shared" si="1"/>
        <v>10252400</v>
      </c>
      <c r="D58" s="6">
        <f t="shared" si="1"/>
        <v>10252400</v>
      </c>
      <c r="E58" s="6">
        <f t="shared" si="2"/>
        <v>10252400</v>
      </c>
      <c r="F58" s="6">
        <f t="shared" si="2"/>
        <v>10252400</v>
      </c>
      <c r="G58" s="6">
        <f t="shared" si="2"/>
        <v>10252400</v>
      </c>
      <c r="H58" s="6">
        <f t="shared" si="2"/>
        <v>10252400</v>
      </c>
      <c r="I58" s="6">
        <f t="shared" si="2"/>
        <v>10252400</v>
      </c>
      <c r="J58" s="6">
        <f t="shared" si="2"/>
        <v>10252400</v>
      </c>
      <c r="K58" s="6">
        <f t="shared" si="2"/>
        <v>10252400</v>
      </c>
      <c r="L58" s="6">
        <f t="shared" si="2"/>
        <v>10252400</v>
      </c>
      <c r="M58" s="6">
        <f t="shared" si="2"/>
        <v>10252400</v>
      </c>
      <c r="N58" s="6">
        <f t="shared" si="2"/>
        <v>10252400</v>
      </c>
      <c r="O58" s="6">
        <f t="shared" si="2"/>
        <v>10252400</v>
      </c>
      <c r="P58" s="6">
        <f t="shared" si="2"/>
        <v>10252400</v>
      </c>
      <c r="Q58" s="6">
        <f t="shared" si="2"/>
        <v>10252400</v>
      </c>
      <c r="R58" s="6">
        <f t="shared" si="2"/>
        <v>10252400</v>
      </c>
      <c r="S58" s="6">
        <f t="shared" si="2"/>
        <v>10252400</v>
      </c>
      <c r="T58" s="6">
        <f t="shared" si="2"/>
        <v>10252400</v>
      </c>
      <c r="U58" s="6">
        <f t="shared" si="2"/>
        <v>10252400</v>
      </c>
      <c r="V58" s="6">
        <f t="shared" si="2"/>
        <v>10252400</v>
      </c>
      <c r="W58" s="6">
        <f t="shared" si="2"/>
        <v>10252400</v>
      </c>
      <c r="X58" s="6">
        <f t="shared" si="2"/>
        <v>10252400</v>
      </c>
      <c r="Y58" s="6">
        <f t="shared" si="2"/>
        <v>10252400</v>
      </c>
      <c r="Z58" s="6">
        <f t="shared" si="2"/>
        <v>10252400</v>
      </c>
      <c r="AA58" s="6">
        <f t="shared" si="2"/>
        <v>10252400</v>
      </c>
      <c r="AB58" s="6">
        <f t="shared" si="2"/>
        <v>10252400</v>
      </c>
      <c r="AC58" s="6">
        <f t="shared" si="2"/>
        <v>10252400</v>
      </c>
      <c r="AD58" s="6">
        <f t="shared" si="2"/>
        <v>10252400</v>
      </c>
      <c r="AE58" s="6">
        <f t="shared" si="2"/>
        <v>10252400</v>
      </c>
      <c r="AF58" s="6">
        <v>11958500</v>
      </c>
      <c r="AG58" s="6"/>
    </row>
    <row r="59" spans="1:33" x14ac:dyDescent="0.35">
      <c r="A59" t="s">
        <v>253</v>
      </c>
      <c r="B59" s="3">
        <f t="shared" si="1"/>
        <v>0</v>
      </c>
      <c r="C59" s="3">
        <f t="shared" si="1"/>
        <v>0</v>
      </c>
      <c r="D59" s="3">
        <f t="shared" si="1"/>
        <v>0</v>
      </c>
      <c r="E59" s="3">
        <f t="shared" si="2"/>
        <v>0</v>
      </c>
      <c r="F59" s="3">
        <f t="shared" si="2"/>
        <v>0</v>
      </c>
      <c r="G59" s="3">
        <f t="shared" si="2"/>
        <v>0</v>
      </c>
      <c r="H59" s="3">
        <f t="shared" si="2"/>
        <v>0</v>
      </c>
      <c r="I59" s="3">
        <f t="shared" si="2"/>
        <v>0</v>
      </c>
      <c r="J59" s="3">
        <f t="shared" si="2"/>
        <v>0</v>
      </c>
      <c r="K59" s="3">
        <f t="shared" si="2"/>
        <v>0</v>
      </c>
      <c r="L59" s="3">
        <f t="shared" si="2"/>
        <v>0</v>
      </c>
      <c r="M59" s="3">
        <f t="shared" si="2"/>
        <v>0</v>
      </c>
      <c r="N59" s="3">
        <f t="shared" si="2"/>
        <v>0</v>
      </c>
      <c r="O59" s="3">
        <f t="shared" si="2"/>
        <v>0</v>
      </c>
      <c r="P59" s="3">
        <f t="shared" si="2"/>
        <v>0</v>
      </c>
      <c r="Q59" s="3">
        <f t="shared" si="2"/>
        <v>0</v>
      </c>
      <c r="R59" s="3">
        <f t="shared" si="2"/>
        <v>0</v>
      </c>
      <c r="S59" s="3">
        <f t="shared" si="2"/>
        <v>0</v>
      </c>
      <c r="T59" s="3">
        <f t="shared" si="2"/>
        <v>0</v>
      </c>
      <c r="U59" s="3">
        <f t="shared" si="2"/>
        <v>0</v>
      </c>
      <c r="V59" s="3">
        <f t="shared" si="2"/>
        <v>0</v>
      </c>
      <c r="W59" s="3">
        <f t="shared" si="2"/>
        <v>0</v>
      </c>
      <c r="X59" s="3">
        <f t="shared" si="2"/>
        <v>0</v>
      </c>
      <c r="Y59" s="3">
        <f t="shared" si="2"/>
        <v>0</v>
      </c>
      <c r="Z59" s="3">
        <f t="shared" si="2"/>
        <v>0</v>
      </c>
      <c r="AA59" s="3">
        <f t="shared" si="2"/>
        <v>0</v>
      </c>
      <c r="AB59" s="3">
        <f t="shared" si="2"/>
        <v>0</v>
      </c>
      <c r="AC59" s="3">
        <f t="shared" si="2"/>
        <v>0</v>
      </c>
      <c r="AD59" s="3">
        <f t="shared" si="2"/>
        <v>0</v>
      </c>
      <c r="AE59" s="3">
        <f t="shared" si="2"/>
        <v>0</v>
      </c>
      <c r="AF59" s="3">
        <v>0</v>
      </c>
    </row>
    <row r="60" spans="1:33" x14ac:dyDescent="0.35">
      <c r="A60" t="s">
        <v>254</v>
      </c>
      <c r="B60" s="3">
        <f t="shared" si="1"/>
        <v>0</v>
      </c>
      <c r="C60" s="3">
        <f t="shared" si="1"/>
        <v>0</v>
      </c>
      <c r="D60" s="3">
        <f t="shared" si="1"/>
        <v>0</v>
      </c>
      <c r="E60" s="3">
        <f t="shared" si="2"/>
        <v>0</v>
      </c>
      <c r="F60" s="3">
        <f t="shared" si="2"/>
        <v>0</v>
      </c>
      <c r="G60" s="3">
        <f t="shared" si="2"/>
        <v>0</v>
      </c>
      <c r="H60" s="3">
        <f t="shared" si="2"/>
        <v>0</v>
      </c>
      <c r="I60" s="3">
        <f t="shared" si="2"/>
        <v>0</v>
      </c>
      <c r="J60" s="3">
        <f t="shared" si="2"/>
        <v>0</v>
      </c>
      <c r="K60" s="3">
        <f t="shared" si="2"/>
        <v>0</v>
      </c>
      <c r="L60" s="3">
        <f t="shared" si="2"/>
        <v>0</v>
      </c>
      <c r="M60" s="3">
        <f t="shared" si="2"/>
        <v>0</v>
      </c>
      <c r="N60" s="3">
        <f t="shared" si="2"/>
        <v>0</v>
      </c>
      <c r="O60" s="3">
        <f t="shared" si="2"/>
        <v>0</v>
      </c>
      <c r="P60" s="3">
        <f t="shared" si="2"/>
        <v>0</v>
      </c>
      <c r="Q60" s="3">
        <f t="shared" si="2"/>
        <v>0</v>
      </c>
      <c r="R60" s="3">
        <f t="shared" si="2"/>
        <v>0</v>
      </c>
      <c r="S60" s="3">
        <f t="shared" si="2"/>
        <v>0</v>
      </c>
      <c r="T60" s="3">
        <f t="shared" si="2"/>
        <v>0</v>
      </c>
      <c r="U60" s="3">
        <f t="shared" si="2"/>
        <v>0</v>
      </c>
      <c r="V60" s="3">
        <f t="shared" si="2"/>
        <v>0</v>
      </c>
      <c r="W60" s="3">
        <f t="shared" si="2"/>
        <v>0</v>
      </c>
      <c r="X60" s="3">
        <f t="shared" si="2"/>
        <v>0</v>
      </c>
      <c r="Y60" s="3">
        <f t="shared" si="2"/>
        <v>0</v>
      </c>
      <c r="Z60" s="3">
        <f t="shared" si="2"/>
        <v>0</v>
      </c>
      <c r="AA60" s="3">
        <f t="shared" si="2"/>
        <v>0</v>
      </c>
      <c r="AB60" s="3">
        <f t="shared" si="2"/>
        <v>0</v>
      </c>
      <c r="AC60" s="3">
        <f t="shared" si="2"/>
        <v>0</v>
      </c>
      <c r="AD60" s="3">
        <f t="shared" si="2"/>
        <v>0</v>
      </c>
      <c r="AE60" s="3">
        <f t="shared" si="2"/>
        <v>0</v>
      </c>
      <c r="AF60" s="3">
        <v>7319030</v>
      </c>
    </row>
    <row r="61" spans="1:33" x14ac:dyDescent="0.35">
      <c r="A61" s="6" t="s">
        <v>255</v>
      </c>
      <c r="B61" s="6">
        <f t="shared" si="1"/>
        <v>9699980</v>
      </c>
      <c r="C61" s="6">
        <f t="shared" si="1"/>
        <v>9699980</v>
      </c>
      <c r="D61" s="6">
        <f t="shared" si="1"/>
        <v>9699980</v>
      </c>
      <c r="E61" s="6">
        <f t="shared" si="2"/>
        <v>9699980</v>
      </c>
      <c r="F61" s="6">
        <f t="shared" si="2"/>
        <v>9699980</v>
      </c>
      <c r="G61" s="6">
        <f t="shared" si="2"/>
        <v>9699980</v>
      </c>
      <c r="H61" s="6">
        <f t="shared" si="2"/>
        <v>9699980</v>
      </c>
      <c r="I61" s="6">
        <f t="shared" si="2"/>
        <v>9699980</v>
      </c>
      <c r="J61" s="6">
        <f t="shared" si="2"/>
        <v>9699980</v>
      </c>
      <c r="K61" s="6">
        <f t="shared" si="2"/>
        <v>9699980</v>
      </c>
      <c r="L61" s="6">
        <f t="shared" si="2"/>
        <v>9699980</v>
      </c>
      <c r="M61" s="6">
        <f t="shared" si="2"/>
        <v>9699980</v>
      </c>
      <c r="N61" s="6">
        <f t="shared" si="2"/>
        <v>9699980</v>
      </c>
      <c r="O61" s="6">
        <f t="shared" si="2"/>
        <v>9699980</v>
      </c>
      <c r="P61" s="6">
        <f t="shared" si="2"/>
        <v>9699980</v>
      </c>
      <c r="Q61" s="6">
        <f t="shared" si="2"/>
        <v>9699980</v>
      </c>
      <c r="R61" s="6">
        <f t="shared" si="2"/>
        <v>9699980</v>
      </c>
      <c r="S61" s="6">
        <f t="shared" si="2"/>
        <v>9699980</v>
      </c>
      <c r="T61" s="6">
        <f t="shared" si="2"/>
        <v>9699980</v>
      </c>
      <c r="U61" s="6">
        <f t="shared" si="2"/>
        <v>9699980</v>
      </c>
      <c r="V61" s="6">
        <f t="shared" si="2"/>
        <v>9699980</v>
      </c>
      <c r="W61" s="6">
        <f t="shared" si="2"/>
        <v>9699980</v>
      </c>
      <c r="X61" s="6">
        <f t="shared" si="2"/>
        <v>9699980</v>
      </c>
      <c r="Y61" s="6">
        <f t="shared" si="2"/>
        <v>9699980</v>
      </c>
      <c r="Z61" s="6">
        <f t="shared" si="2"/>
        <v>9699980</v>
      </c>
      <c r="AA61" s="6">
        <f t="shared" si="2"/>
        <v>9699980</v>
      </c>
      <c r="AB61" s="6">
        <f t="shared" si="2"/>
        <v>9699980</v>
      </c>
      <c r="AC61" s="6">
        <f t="shared" si="2"/>
        <v>9699980</v>
      </c>
      <c r="AD61" s="6">
        <f t="shared" si="2"/>
        <v>9699980</v>
      </c>
      <c r="AE61" s="6">
        <f t="shared" si="2"/>
        <v>9699980</v>
      </c>
      <c r="AF61" s="6">
        <v>10914400</v>
      </c>
      <c r="AG61" s="6"/>
    </row>
    <row r="62" spans="1:33" x14ac:dyDescent="0.35">
      <c r="A62" s="6" t="s">
        <v>256</v>
      </c>
      <c r="B62" s="6">
        <f t="shared" si="1"/>
        <v>13701300</v>
      </c>
      <c r="C62" s="6">
        <f t="shared" si="1"/>
        <v>13701300</v>
      </c>
      <c r="D62" s="6">
        <f t="shared" si="1"/>
        <v>13701300</v>
      </c>
      <c r="E62" s="6">
        <f t="shared" si="2"/>
        <v>13701300</v>
      </c>
      <c r="F62" s="6">
        <f t="shared" si="2"/>
        <v>13701300</v>
      </c>
      <c r="G62" s="6">
        <f t="shared" si="2"/>
        <v>13701300</v>
      </c>
      <c r="H62" s="6">
        <f t="shared" si="2"/>
        <v>13701300</v>
      </c>
      <c r="I62" s="6">
        <f t="shared" si="2"/>
        <v>13701300</v>
      </c>
      <c r="J62" s="6">
        <f t="shared" si="2"/>
        <v>13701300</v>
      </c>
      <c r="K62" s="6">
        <f t="shared" si="2"/>
        <v>13701300</v>
      </c>
      <c r="L62" s="6">
        <f t="shared" si="2"/>
        <v>13701300</v>
      </c>
      <c r="M62" s="6">
        <f t="shared" si="2"/>
        <v>13701300</v>
      </c>
      <c r="N62" s="6">
        <f t="shared" si="2"/>
        <v>13701300</v>
      </c>
      <c r="O62" s="6">
        <f t="shared" si="2"/>
        <v>13701300</v>
      </c>
      <c r="P62" s="6">
        <f t="shared" si="2"/>
        <v>13701300</v>
      </c>
      <c r="Q62" s="6">
        <f t="shared" si="2"/>
        <v>13701300</v>
      </c>
      <c r="R62" s="6">
        <f t="shared" si="2"/>
        <v>13701300</v>
      </c>
      <c r="S62" s="6">
        <f t="shared" si="2"/>
        <v>13701300</v>
      </c>
      <c r="T62" s="6">
        <f t="shared" si="2"/>
        <v>13701300</v>
      </c>
      <c r="U62" s="6">
        <f t="shared" si="2"/>
        <v>13701300</v>
      </c>
      <c r="V62" s="6">
        <f t="shared" si="2"/>
        <v>13701300</v>
      </c>
      <c r="W62" s="6">
        <f t="shared" si="2"/>
        <v>13701300</v>
      </c>
      <c r="X62" s="6">
        <f t="shared" si="2"/>
        <v>13701300</v>
      </c>
      <c r="Y62" s="6">
        <f t="shared" si="2"/>
        <v>13701300</v>
      </c>
      <c r="Z62" s="6">
        <f t="shared" si="2"/>
        <v>13701300</v>
      </c>
      <c r="AA62" s="6">
        <f t="shared" si="2"/>
        <v>13701300</v>
      </c>
      <c r="AB62" s="6">
        <f t="shared" si="2"/>
        <v>13701300</v>
      </c>
      <c r="AC62" s="6">
        <f t="shared" si="2"/>
        <v>13701300</v>
      </c>
      <c r="AD62" s="6">
        <f t="shared" si="2"/>
        <v>13701300</v>
      </c>
      <c r="AE62" s="6">
        <f t="shared" si="2"/>
        <v>13701300</v>
      </c>
      <c r="AF62" s="6">
        <v>18510300</v>
      </c>
      <c r="AG62" s="6"/>
    </row>
    <row r="64" spans="1:33" x14ac:dyDescent="0.35">
      <c r="A64" s="1" t="s">
        <v>43</v>
      </c>
    </row>
    <row r="66" spans="1:32" x14ac:dyDescent="0.35">
      <c r="A66" t="s">
        <v>224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35">
      <c r="A67" t="s">
        <v>257</v>
      </c>
      <c r="B67">
        <f>INDEX(B$178:B$225,MATCH($A67,$A$178:$A$225,0),1)</f>
        <v>0.26400000000000001</v>
      </c>
      <c r="C67">
        <f t="shared" ref="C67:AF75" si="3">INDEX(C$178:C$225,MATCH($A67,$A$178:$A$225,0),1)</f>
        <v>0.26400000000000001</v>
      </c>
      <c r="D67">
        <f t="shared" si="3"/>
        <v>0.26400000000000001</v>
      </c>
      <c r="E67">
        <f t="shared" si="3"/>
        <v>0.26400000000000001</v>
      </c>
      <c r="F67">
        <f t="shared" si="3"/>
        <v>0.26400000000000001</v>
      </c>
      <c r="G67">
        <f t="shared" si="3"/>
        <v>0.26400000000000001</v>
      </c>
      <c r="H67">
        <f t="shared" si="3"/>
        <v>0.26400000000000001</v>
      </c>
      <c r="I67">
        <f t="shared" si="3"/>
        <v>0.26400000000000001</v>
      </c>
      <c r="J67">
        <f t="shared" si="3"/>
        <v>0.26400000000000001</v>
      </c>
      <c r="K67">
        <f t="shared" si="3"/>
        <v>0.26400000000000001</v>
      </c>
      <c r="L67">
        <f t="shared" si="3"/>
        <v>0.26400000000000001</v>
      </c>
      <c r="M67">
        <f t="shared" si="3"/>
        <v>0.26400000000000001</v>
      </c>
      <c r="N67">
        <f t="shared" si="3"/>
        <v>0.26400000000000001</v>
      </c>
      <c r="O67">
        <f t="shared" si="3"/>
        <v>0.26400000000000001</v>
      </c>
      <c r="P67">
        <f t="shared" si="3"/>
        <v>0.26400000000000001</v>
      </c>
      <c r="Q67">
        <f t="shared" si="3"/>
        <v>0.26400000000000001</v>
      </c>
      <c r="R67">
        <f t="shared" si="3"/>
        <v>0.26400000000000001</v>
      </c>
      <c r="S67">
        <f t="shared" si="3"/>
        <v>0.26400000000000001</v>
      </c>
      <c r="T67">
        <f t="shared" si="3"/>
        <v>0.26400000000000001</v>
      </c>
      <c r="U67">
        <f t="shared" si="3"/>
        <v>0.26400000000000001</v>
      </c>
      <c r="V67">
        <f t="shared" si="3"/>
        <v>0.26400000000000001</v>
      </c>
      <c r="W67">
        <f t="shared" si="3"/>
        <v>0.26400000000000001</v>
      </c>
      <c r="X67">
        <f t="shared" si="3"/>
        <v>0.26400000000000001</v>
      </c>
      <c r="Y67">
        <f t="shared" si="3"/>
        <v>0.26400000000000001</v>
      </c>
      <c r="Z67">
        <f t="shared" si="3"/>
        <v>0.26400000000000001</v>
      </c>
      <c r="AA67">
        <f t="shared" si="3"/>
        <v>0.26400000000000001</v>
      </c>
      <c r="AB67">
        <f t="shared" si="3"/>
        <v>0.26400000000000001</v>
      </c>
      <c r="AC67">
        <f t="shared" si="3"/>
        <v>0.26400000000000001</v>
      </c>
      <c r="AD67">
        <f t="shared" si="3"/>
        <v>0.26400000000000001</v>
      </c>
      <c r="AE67">
        <f t="shared" si="3"/>
        <v>0.26400000000000001</v>
      </c>
      <c r="AF67">
        <f t="shared" si="3"/>
        <v>0.26400000000000001</v>
      </c>
    </row>
    <row r="68" spans="1:32" x14ac:dyDescent="0.35">
      <c r="A68" t="s">
        <v>1315</v>
      </c>
      <c r="B68">
        <f t="shared" ref="B68:Q82" si="4">INDEX(B$178:B$225,MATCH($A68,$A$178:$A$225,0),1)</f>
        <v>0.39900000000000002</v>
      </c>
      <c r="C68">
        <f t="shared" si="4"/>
        <v>0.39900000000000002</v>
      </c>
      <c r="D68">
        <f t="shared" si="4"/>
        <v>0.39900000000000002</v>
      </c>
      <c r="E68">
        <f t="shared" si="4"/>
        <v>0.39900000000000002</v>
      </c>
      <c r="F68">
        <f t="shared" si="4"/>
        <v>0.39900000000000002</v>
      </c>
      <c r="G68">
        <f t="shared" si="4"/>
        <v>0.39900000000000002</v>
      </c>
      <c r="H68">
        <f t="shared" si="4"/>
        <v>0.39900000000000002</v>
      </c>
      <c r="I68">
        <f t="shared" si="4"/>
        <v>0.39900000000000002</v>
      </c>
      <c r="J68">
        <f t="shared" si="4"/>
        <v>0.39900000000000002</v>
      </c>
      <c r="K68">
        <f t="shared" si="4"/>
        <v>0.39900000000000002</v>
      </c>
      <c r="L68">
        <f t="shared" si="4"/>
        <v>0.39900000000000002</v>
      </c>
      <c r="M68">
        <f t="shared" si="4"/>
        <v>0.39900000000000002</v>
      </c>
      <c r="N68">
        <f t="shared" si="4"/>
        <v>0.39900000000000002</v>
      </c>
      <c r="O68">
        <f t="shared" si="4"/>
        <v>0.39900000000000002</v>
      </c>
      <c r="P68">
        <f t="shared" si="4"/>
        <v>0.39900000000000002</v>
      </c>
      <c r="Q68">
        <f t="shared" si="4"/>
        <v>0.39900000000000002</v>
      </c>
      <c r="R68">
        <f t="shared" si="3"/>
        <v>0.39900000000000002</v>
      </c>
      <c r="S68">
        <f t="shared" si="3"/>
        <v>0.39900000000000002</v>
      </c>
      <c r="T68">
        <f t="shared" si="3"/>
        <v>0.39900000000000002</v>
      </c>
      <c r="U68">
        <f t="shared" si="3"/>
        <v>0.39900000000000002</v>
      </c>
      <c r="V68">
        <f t="shared" si="3"/>
        <v>0.39900000000000002</v>
      </c>
      <c r="W68">
        <f t="shared" si="3"/>
        <v>0.39900000000000002</v>
      </c>
      <c r="X68">
        <f t="shared" si="3"/>
        <v>0.39900000000000002</v>
      </c>
      <c r="Y68">
        <f t="shared" si="3"/>
        <v>0.39900000000000002</v>
      </c>
      <c r="Z68">
        <f t="shared" si="3"/>
        <v>0.39900000000000002</v>
      </c>
      <c r="AA68">
        <f t="shared" si="3"/>
        <v>0.39900000000000002</v>
      </c>
      <c r="AB68">
        <f t="shared" si="3"/>
        <v>0.39900000000000002</v>
      </c>
      <c r="AC68">
        <f t="shared" si="3"/>
        <v>0.39900000000000002</v>
      </c>
      <c r="AD68">
        <f t="shared" si="3"/>
        <v>0.39900000000000002</v>
      </c>
      <c r="AE68">
        <f t="shared" si="3"/>
        <v>0.39900000000000002</v>
      </c>
      <c r="AF68">
        <f t="shared" si="3"/>
        <v>0.39900000000000002</v>
      </c>
    </row>
    <row r="69" spans="1:32" x14ac:dyDescent="0.35">
      <c r="A69" t="s">
        <v>258</v>
      </c>
      <c r="B69">
        <f t="shared" si="4"/>
        <v>0.73</v>
      </c>
      <c r="C69">
        <f t="shared" si="3"/>
        <v>0.79500000000000004</v>
      </c>
      <c r="D69">
        <f t="shared" si="3"/>
        <v>0.79500000000000004</v>
      </c>
      <c r="E69">
        <f t="shared" si="3"/>
        <v>0.79500000000000004</v>
      </c>
      <c r="F69">
        <f t="shared" si="3"/>
        <v>0.79500000000000004</v>
      </c>
      <c r="G69">
        <f t="shared" si="3"/>
        <v>0.79500000000000004</v>
      </c>
      <c r="H69">
        <f t="shared" si="3"/>
        <v>0.79500000000000004</v>
      </c>
      <c r="I69">
        <f t="shared" si="3"/>
        <v>0.79500000000000004</v>
      </c>
      <c r="J69">
        <f t="shared" si="3"/>
        <v>0.79500000000000004</v>
      </c>
      <c r="K69">
        <f t="shared" si="3"/>
        <v>0.79500000000000004</v>
      </c>
      <c r="L69">
        <f t="shared" si="3"/>
        <v>0.79500000000000004</v>
      </c>
      <c r="M69">
        <f t="shared" si="3"/>
        <v>0.79500000000000004</v>
      </c>
      <c r="N69">
        <f t="shared" si="3"/>
        <v>0.79500000000000004</v>
      </c>
      <c r="O69">
        <f t="shared" si="3"/>
        <v>0.79500000000000004</v>
      </c>
      <c r="P69">
        <f t="shared" si="3"/>
        <v>0.79500000000000004</v>
      </c>
      <c r="Q69">
        <f t="shared" si="3"/>
        <v>0.79500000000000004</v>
      </c>
      <c r="R69">
        <f t="shared" si="3"/>
        <v>0.79500000000000004</v>
      </c>
      <c r="S69">
        <f t="shared" si="3"/>
        <v>0.79500000000000004</v>
      </c>
      <c r="T69">
        <f t="shared" si="3"/>
        <v>0.79500000000000004</v>
      </c>
      <c r="U69">
        <f t="shared" si="3"/>
        <v>0.79500000000000004</v>
      </c>
      <c r="V69">
        <f t="shared" si="3"/>
        <v>0.79500000000000004</v>
      </c>
      <c r="W69">
        <f t="shared" si="3"/>
        <v>0.79500000000000004</v>
      </c>
      <c r="X69">
        <f t="shared" si="3"/>
        <v>0.79500000000000004</v>
      </c>
      <c r="Y69">
        <f t="shared" si="3"/>
        <v>0.79500000000000004</v>
      </c>
      <c r="Z69">
        <f t="shared" si="3"/>
        <v>0.79500000000000004</v>
      </c>
      <c r="AA69">
        <f t="shared" si="3"/>
        <v>0.79500000000000004</v>
      </c>
      <c r="AB69">
        <f t="shared" si="3"/>
        <v>0.79500000000000004</v>
      </c>
      <c r="AC69">
        <f t="shared" si="3"/>
        <v>0.79500000000000004</v>
      </c>
      <c r="AD69">
        <f t="shared" si="3"/>
        <v>0.79500000000000004</v>
      </c>
      <c r="AE69">
        <f t="shared" si="3"/>
        <v>0.79500000000000004</v>
      </c>
      <c r="AF69">
        <f t="shared" si="3"/>
        <v>0.79500000000000004</v>
      </c>
    </row>
    <row r="70" spans="1:32" x14ac:dyDescent="0.35">
      <c r="A70" t="s">
        <v>259</v>
      </c>
      <c r="B70">
        <f t="shared" si="4"/>
        <v>0.26200000000000001</v>
      </c>
      <c r="C70">
        <f t="shared" si="3"/>
        <v>0.26200000000000001</v>
      </c>
      <c r="D70">
        <f t="shared" si="3"/>
        <v>0.26200000000000001</v>
      </c>
      <c r="E70">
        <f t="shared" si="3"/>
        <v>0.26200000000000001</v>
      </c>
      <c r="F70">
        <f t="shared" si="3"/>
        <v>0.26200000000000001</v>
      </c>
      <c r="G70">
        <f t="shared" si="3"/>
        <v>0.26200000000000001</v>
      </c>
      <c r="H70">
        <f t="shared" si="3"/>
        <v>0.26200000000000001</v>
      </c>
      <c r="I70">
        <f t="shared" si="3"/>
        <v>0.26200000000000001</v>
      </c>
      <c r="J70">
        <f t="shared" si="3"/>
        <v>0.26200000000000001</v>
      </c>
      <c r="K70">
        <f t="shared" si="3"/>
        <v>0.26200000000000001</v>
      </c>
      <c r="L70">
        <f t="shared" si="3"/>
        <v>0.26200000000000001</v>
      </c>
      <c r="M70">
        <f t="shared" si="3"/>
        <v>0.26200000000000001</v>
      </c>
      <c r="N70">
        <f t="shared" si="3"/>
        <v>0.26200000000000001</v>
      </c>
      <c r="O70">
        <f t="shared" si="3"/>
        <v>0.26200000000000001</v>
      </c>
      <c r="P70">
        <f t="shared" si="3"/>
        <v>0.26200000000000001</v>
      </c>
      <c r="Q70">
        <f t="shared" si="3"/>
        <v>0.26200000000000001</v>
      </c>
      <c r="R70">
        <f t="shared" si="3"/>
        <v>0.26200000000000001</v>
      </c>
      <c r="S70">
        <f t="shared" si="3"/>
        <v>0.26200000000000001</v>
      </c>
      <c r="T70">
        <f t="shared" si="3"/>
        <v>0.26200000000000001</v>
      </c>
      <c r="U70">
        <f t="shared" si="3"/>
        <v>0.26200000000000001</v>
      </c>
      <c r="V70">
        <f t="shared" si="3"/>
        <v>0.26200000000000001</v>
      </c>
      <c r="W70">
        <f t="shared" si="3"/>
        <v>0.26200000000000001</v>
      </c>
      <c r="X70">
        <f t="shared" si="3"/>
        <v>0.26200000000000001</v>
      </c>
      <c r="Y70">
        <f t="shared" si="3"/>
        <v>0.26200000000000001</v>
      </c>
      <c r="Z70">
        <f t="shared" si="3"/>
        <v>0.26200000000000001</v>
      </c>
      <c r="AA70">
        <f t="shared" si="3"/>
        <v>0.26200000000000001</v>
      </c>
      <c r="AB70">
        <f t="shared" si="3"/>
        <v>0.26200000000000001</v>
      </c>
      <c r="AC70">
        <f t="shared" si="3"/>
        <v>0.26200000000000001</v>
      </c>
      <c r="AD70">
        <f t="shared" si="3"/>
        <v>0.26200000000000001</v>
      </c>
      <c r="AE70">
        <f t="shared" si="3"/>
        <v>0.26200000000000001</v>
      </c>
      <c r="AF70">
        <f t="shared" si="3"/>
        <v>0.26200000000000001</v>
      </c>
    </row>
    <row r="71" spans="1:32" x14ac:dyDescent="0.35">
      <c r="A71" t="s">
        <v>260</v>
      </c>
      <c r="B71">
        <f t="shared" si="4"/>
        <v>0.242585</v>
      </c>
      <c r="C71">
        <f t="shared" si="3"/>
        <v>0.24246799999999999</v>
      </c>
      <c r="D71">
        <f t="shared" si="3"/>
        <v>0.24246200000000001</v>
      </c>
      <c r="E71">
        <f t="shared" si="3"/>
        <v>0.24246200000000001</v>
      </c>
      <c r="F71">
        <f t="shared" si="3"/>
        <v>0.24240600000000001</v>
      </c>
      <c r="G71">
        <f t="shared" si="3"/>
        <v>0.24235899999999999</v>
      </c>
      <c r="H71">
        <f t="shared" si="3"/>
        <v>0.242344</v>
      </c>
      <c r="I71">
        <f t="shared" si="3"/>
        <v>0.242339</v>
      </c>
      <c r="J71">
        <f t="shared" si="3"/>
        <v>0.242341</v>
      </c>
      <c r="K71">
        <f t="shared" si="3"/>
        <v>0.24232699999999999</v>
      </c>
      <c r="L71">
        <f t="shared" si="3"/>
        <v>0.24227799999999999</v>
      </c>
      <c r="M71">
        <f t="shared" si="3"/>
        <v>0.242173</v>
      </c>
      <c r="N71">
        <f t="shared" si="3"/>
        <v>0.24210300000000001</v>
      </c>
      <c r="O71">
        <f t="shared" si="3"/>
        <v>0.242086</v>
      </c>
      <c r="P71">
        <f t="shared" si="3"/>
        <v>0.242005</v>
      </c>
      <c r="Q71">
        <f t="shared" si="3"/>
        <v>0.24199300000000001</v>
      </c>
      <c r="R71">
        <f t="shared" si="3"/>
        <v>0.24185899999999999</v>
      </c>
      <c r="S71">
        <f t="shared" si="3"/>
        <v>0.24177100000000001</v>
      </c>
      <c r="T71">
        <f t="shared" si="3"/>
        <v>0.24169299999999999</v>
      </c>
      <c r="U71">
        <f t="shared" si="3"/>
        <v>0.241615</v>
      </c>
      <c r="V71">
        <f t="shared" si="3"/>
        <v>0.24157799999999999</v>
      </c>
      <c r="W71">
        <f t="shared" si="3"/>
        <v>0.24154800000000001</v>
      </c>
      <c r="X71">
        <f t="shared" si="3"/>
        <v>0.241507</v>
      </c>
      <c r="Y71">
        <f t="shared" si="3"/>
        <v>0.241506</v>
      </c>
      <c r="Z71">
        <f t="shared" si="3"/>
        <v>0.24150199999999999</v>
      </c>
      <c r="AA71">
        <f t="shared" si="3"/>
        <v>0.24146999999999999</v>
      </c>
      <c r="AB71">
        <f t="shared" si="3"/>
        <v>0.241508</v>
      </c>
      <c r="AC71">
        <f t="shared" si="3"/>
        <v>0.24157300000000001</v>
      </c>
      <c r="AD71">
        <f t="shared" si="3"/>
        <v>0.241619</v>
      </c>
      <c r="AE71">
        <f t="shared" si="3"/>
        <v>0.24160799999999999</v>
      </c>
      <c r="AF71">
        <f t="shared" si="3"/>
        <v>0.24164099999999999</v>
      </c>
    </row>
    <row r="72" spans="1:32" x14ac:dyDescent="0.35">
      <c r="A72" t="s">
        <v>261</v>
      </c>
      <c r="B72">
        <f t="shared" si="4"/>
        <v>0.114692</v>
      </c>
      <c r="C72">
        <f t="shared" si="3"/>
        <v>0.114596</v>
      </c>
      <c r="D72">
        <f t="shared" si="3"/>
        <v>0.11458699999999999</v>
      </c>
      <c r="E72">
        <f t="shared" si="3"/>
        <v>0.114575</v>
      </c>
      <c r="F72">
        <f t="shared" si="3"/>
        <v>0.11454499999999999</v>
      </c>
      <c r="G72">
        <f t="shared" si="3"/>
        <v>0.114513</v>
      </c>
      <c r="H72">
        <f t="shared" si="3"/>
        <v>0.114496</v>
      </c>
      <c r="I72">
        <f t="shared" si="3"/>
        <v>0.114485</v>
      </c>
      <c r="J72">
        <f t="shared" si="3"/>
        <v>0.11446099999999999</v>
      </c>
      <c r="K72">
        <f t="shared" si="3"/>
        <v>0.114439</v>
      </c>
      <c r="L72">
        <f t="shared" si="3"/>
        <v>0.114395</v>
      </c>
      <c r="M72">
        <f t="shared" si="3"/>
        <v>0.114324</v>
      </c>
      <c r="N72">
        <f t="shared" si="3"/>
        <v>0.114269</v>
      </c>
      <c r="O72">
        <f t="shared" si="3"/>
        <v>0.11423800000000001</v>
      </c>
      <c r="P72">
        <f t="shared" si="3"/>
        <v>0.114189</v>
      </c>
      <c r="Q72">
        <f t="shared" si="3"/>
        <v>0.114167</v>
      </c>
      <c r="R72">
        <f t="shared" si="3"/>
        <v>0.11411200000000001</v>
      </c>
      <c r="S72">
        <f t="shared" si="3"/>
        <v>0.11411</v>
      </c>
      <c r="T72">
        <f t="shared" si="3"/>
        <v>0.114091</v>
      </c>
      <c r="U72">
        <f t="shared" si="3"/>
        <v>0.11404599999999999</v>
      </c>
      <c r="V72">
        <f t="shared" si="3"/>
        <v>0.113997</v>
      </c>
      <c r="W72">
        <f t="shared" si="3"/>
        <v>0.113958</v>
      </c>
      <c r="X72">
        <f t="shared" si="3"/>
        <v>0.113912</v>
      </c>
      <c r="Y72">
        <f t="shared" si="3"/>
        <v>0.113895</v>
      </c>
      <c r="Z72">
        <f t="shared" si="3"/>
        <v>0.113889</v>
      </c>
      <c r="AA72">
        <f t="shared" si="3"/>
        <v>0.113889</v>
      </c>
      <c r="AB72">
        <f t="shared" si="3"/>
        <v>0.11394700000000001</v>
      </c>
      <c r="AC72">
        <f t="shared" si="3"/>
        <v>0.113987</v>
      </c>
      <c r="AD72">
        <f t="shared" si="3"/>
        <v>0.11401600000000001</v>
      </c>
      <c r="AE72">
        <f t="shared" si="3"/>
        <v>0.114022</v>
      </c>
      <c r="AF72">
        <f t="shared" si="3"/>
        <v>0.11404300000000001</v>
      </c>
    </row>
    <row r="73" spans="1:32" x14ac:dyDescent="0.35">
      <c r="A73" t="s">
        <v>262</v>
      </c>
      <c r="B73">
        <f t="shared" si="4"/>
        <v>0.26300000000000001</v>
      </c>
      <c r="C73">
        <f t="shared" si="3"/>
        <v>0.26300000000000001</v>
      </c>
      <c r="D73">
        <f t="shared" si="3"/>
        <v>0.26300000000000001</v>
      </c>
      <c r="E73">
        <f t="shared" si="3"/>
        <v>0.26300000000000001</v>
      </c>
      <c r="F73">
        <f t="shared" si="3"/>
        <v>0.26300000000000001</v>
      </c>
      <c r="G73">
        <f t="shared" si="3"/>
        <v>0.26300000000000001</v>
      </c>
      <c r="H73">
        <f t="shared" si="3"/>
        <v>0.26300000000000001</v>
      </c>
      <c r="I73">
        <f t="shared" si="3"/>
        <v>0.26300000000000001</v>
      </c>
      <c r="J73">
        <f t="shared" si="3"/>
        <v>0.26300000000000001</v>
      </c>
      <c r="K73">
        <f t="shared" si="3"/>
        <v>0.26300000000000001</v>
      </c>
      <c r="L73">
        <f t="shared" si="3"/>
        <v>0.26300000000000001</v>
      </c>
      <c r="M73">
        <f t="shared" si="3"/>
        <v>0.26300000000000001</v>
      </c>
      <c r="N73">
        <f t="shared" si="3"/>
        <v>0.26300000000000001</v>
      </c>
      <c r="O73">
        <f t="shared" si="3"/>
        <v>0.26300000000000001</v>
      </c>
      <c r="P73">
        <f t="shared" si="3"/>
        <v>0.26300000000000001</v>
      </c>
      <c r="Q73">
        <f t="shared" si="3"/>
        <v>0.26300000000000001</v>
      </c>
      <c r="R73">
        <f t="shared" si="3"/>
        <v>0.26300000000000001</v>
      </c>
      <c r="S73">
        <f t="shared" si="3"/>
        <v>0.26300000000000001</v>
      </c>
      <c r="T73">
        <f t="shared" si="3"/>
        <v>0.26300000000000001</v>
      </c>
      <c r="U73">
        <f t="shared" si="3"/>
        <v>0.26300000000000001</v>
      </c>
      <c r="V73">
        <f t="shared" si="3"/>
        <v>0.26300000000000001</v>
      </c>
      <c r="W73">
        <f t="shared" si="3"/>
        <v>0.26300000000000001</v>
      </c>
      <c r="X73">
        <f t="shared" si="3"/>
        <v>0.26300000000000001</v>
      </c>
      <c r="Y73">
        <f t="shared" si="3"/>
        <v>0.26300000000000001</v>
      </c>
      <c r="Z73">
        <f t="shared" si="3"/>
        <v>0.26300000000000001</v>
      </c>
      <c r="AA73">
        <f t="shared" si="3"/>
        <v>0.26300000000000001</v>
      </c>
      <c r="AB73">
        <f t="shared" si="3"/>
        <v>0.26300000000000001</v>
      </c>
      <c r="AC73">
        <f t="shared" si="3"/>
        <v>0.26300000000000001</v>
      </c>
      <c r="AD73">
        <f t="shared" si="3"/>
        <v>0.26300000000000001</v>
      </c>
      <c r="AE73">
        <f t="shared" si="3"/>
        <v>0.26300000000000001</v>
      </c>
      <c r="AF73">
        <f t="shared" si="3"/>
        <v>0.26300000000000001</v>
      </c>
    </row>
    <row r="74" spans="1:32" x14ac:dyDescent="0.35">
      <c r="A74" t="s">
        <v>263</v>
      </c>
      <c r="B74">
        <f t="shared" si="4"/>
        <v>0.49</v>
      </c>
      <c r="C74">
        <f t="shared" si="3"/>
        <v>0.49</v>
      </c>
      <c r="D74">
        <f t="shared" si="3"/>
        <v>0.49</v>
      </c>
      <c r="E74">
        <f t="shared" si="3"/>
        <v>0.49</v>
      </c>
      <c r="F74">
        <f t="shared" si="3"/>
        <v>0.49</v>
      </c>
      <c r="G74">
        <f t="shared" si="3"/>
        <v>0.49</v>
      </c>
      <c r="H74">
        <f t="shared" si="3"/>
        <v>0.49</v>
      </c>
      <c r="I74">
        <f t="shared" si="3"/>
        <v>0.49</v>
      </c>
      <c r="J74">
        <f t="shared" si="3"/>
        <v>0.49</v>
      </c>
      <c r="K74">
        <f t="shared" si="3"/>
        <v>0.49</v>
      </c>
      <c r="L74">
        <f t="shared" si="3"/>
        <v>0.49</v>
      </c>
      <c r="M74">
        <f t="shared" si="3"/>
        <v>0.49</v>
      </c>
      <c r="N74">
        <f t="shared" si="3"/>
        <v>0.49</v>
      </c>
      <c r="O74">
        <f t="shared" si="3"/>
        <v>0.49</v>
      </c>
      <c r="P74">
        <f t="shared" si="3"/>
        <v>0.49</v>
      </c>
      <c r="Q74">
        <f t="shared" si="3"/>
        <v>0.49</v>
      </c>
      <c r="R74">
        <f t="shared" si="3"/>
        <v>0.49</v>
      </c>
      <c r="S74">
        <f t="shared" si="3"/>
        <v>0.49</v>
      </c>
      <c r="T74">
        <f t="shared" si="3"/>
        <v>0.49</v>
      </c>
      <c r="U74">
        <f t="shared" si="3"/>
        <v>0.49</v>
      </c>
      <c r="V74">
        <f t="shared" si="3"/>
        <v>0.49</v>
      </c>
      <c r="W74">
        <f t="shared" si="3"/>
        <v>0.49</v>
      </c>
      <c r="X74">
        <f t="shared" si="3"/>
        <v>0.49</v>
      </c>
      <c r="Y74">
        <f t="shared" si="3"/>
        <v>0.49</v>
      </c>
      <c r="Z74">
        <f t="shared" si="3"/>
        <v>0.49</v>
      </c>
      <c r="AA74">
        <f t="shared" si="3"/>
        <v>0.49</v>
      </c>
      <c r="AB74">
        <f t="shared" si="3"/>
        <v>0.49</v>
      </c>
      <c r="AC74">
        <f t="shared" si="3"/>
        <v>0.49</v>
      </c>
      <c r="AD74">
        <f t="shared" si="3"/>
        <v>0.49</v>
      </c>
      <c r="AE74">
        <f t="shared" si="3"/>
        <v>0.49</v>
      </c>
      <c r="AF74">
        <f t="shared" si="3"/>
        <v>0.49</v>
      </c>
    </row>
    <row r="75" spans="1:32" x14ac:dyDescent="0.35">
      <c r="A75" t="s">
        <v>264</v>
      </c>
      <c r="B75">
        <f t="shared" si="4"/>
        <v>0.95299999999999996</v>
      </c>
      <c r="C75">
        <f t="shared" si="3"/>
        <v>0.95299999999999996</v>
      </c>
      <c r="D75">
        <f t="shared" si="3"/>
        <v>0.95299999999999996</v>
      </c>
      <c r="E75">
        <f t="shared" si="3"/>
        <v>0.95299999999999996</v>
      </c>
      <c r="F75">
        <f t="shared" si="3"/>
        <v>0.95299999999999996</v>
      </c>
      <c r="G75">
        <f t="shared" si="3"/>
        <v>0.95299999999999996</v>
      </c>
      <c r="H75">
        <f t="shared" si="3"/>
        <v>0.95299999999999996</v>
      </c>
      <c r="I75">
        <f t="shared" si="3"/>
        <v>0.95299999999999996</v>
      </c>
      <c r="J75">
        <f t="shared" si="3"/>
        <v>0.95299999999999996</v>
      </c>
      <c r="K75">
        <f t="shared" si="3"/>
        <v>0.95299999999999996</v>
      </c>
      <c r="L75">
        <f t="shared" si="3"/>
        <v>0.95299999999999996</v>
      </c>
      <c r="M75">
        <f t="shared" si="3"/>
        <v>0.95299999999999996</v>
      </c>
      <c r="N75">
        <f t="shared" si="3"/>
        <v>0.95299999999999996</v>
      </c>
      <c r="O75">
        <f t="shared" si="3"/>
        <v>0.95299999999999996</v>
      </c>
      <c r="P75">
        <f t="shared" si="3"/>
        <v>0.95299999999999996</v>
      </c>
      <c r="Q75">
        <f t="shared" si="3"/>
        <v>0.95299999999999996</v>
      </c>
      <c r="R75">
        <f t="shared" si="3"/>
        <v>0.95299999999999996</v>
      </c>
      <c r="S75">
        <f t="shared" si="3"/>
        <v>0.95299999999999996</v>
      </c>
      <c r="T75">
        <f t="shared" si="3"/>
        <v>0.95299999999999996</v>
      </c>
      <c r="U75">
        <f t="shared" si="3"/>
        <v>0.95299999999999996</v>
      </c>
      <c r="V75">
        <f t="shared" si="3"/>
        <v>0.95299999999999996</v>
      </c>
      <c r="W75">
        <f t="shared" si="3"/>
        <v>0.95299999999999996</v>
      </c>
      <c r="X75">
        <f t="shared" si="3"/>
        <v>0.95299999999999996</v>
      </c>
      <c r="Y75">
        <f t="shared" si="3"/>
        <v>0.95299999999999996</v>
      </c>
      <c r="Z75">
        <f t="shared" si="3"/>
        <v>0.95299999999999996</v>
      </c>
      <c r="AA75">
        <f t="shared" si="3"/>
        <v>0.95299999999999996</v>
      </c>
      <c r="AB75">
        <f t="shared" si="3"/>
        <v>0.95299999999999996</v>
      </c>
      <c r="AC75">
        <f t="shared" si="3"/>
        <v>0.95299999999999996</v>
      </c>
      <c r="AD75">
        <f t="shared" si="3"/>
        <v>0.95299999999999996</v>
      </c>
      <c r="AE75">
        <f t="shared" si="3"/>
        <v>0.95299999999999996</v>
      </c>
      <c r="AF75">
        <f t="shared" si="3"/>
        <v>0.95299999999999996</v>
      </c>
    </row>
    <row r="76" spans="1:32" x14ac:dyDescent="0.35">
      <c r="A76" t="s">
        <v>265</v>
      </c>
      <c r="B76">
        <f t="shared" si="4"/>
        <v>0.2</v>
      </c>
      <c r="C76">
        <f t="shared" ref="C76:AF82" si="5">INDEX(C$178:C$225,MATCH($A76,$A$178:$A$225,0),1)</f>
        <v>0.2</v>
      </c>
      <c r="D76">
        <f t="shared" si="5"/>
        <v>0.2</v>
      </c>
      <c r="E76">
        <f t="shared" si="5"/>
        <v>0.2</v>
      </c>
      <c r="F76">
        <f t="shared" si="5"/>
        <v>0.2</v>
      </c>
      <c r="G76">
        <f t="shared" si="5"/>
        <v>0.2</v>
      </c>
      <c r="H76">
        <f t="shared" si="5"/>
        <v>0.2</v>
      </c>
      <c r="I76">
        <f t="shared" si="5"/>
        <v>0.2</v>
      </c>
      <c r="J76">
        <f t="shared" si="5"/>
        <v>0.2</v>
      </c>
      <c r="K76">
        <f t="shared" si="5"/>
        <v>0.2</v>
      </c>
      <c r="L76">
        <f t="shared" si="5"/>
        <v>0.2</v>
      </c>
      <c r="M76">
        <f t="shared" si="5"/>
        <v>0.2</v>
      </c>
      <c r="N76">
        <f t="shared" si="5"/>
        <v>0.2</v>
      </c>
      <c r="O76">
        <f t="shared" si="5"/>
        <v>0.2</v>
      </c>
      <c r="P76">
        <f t="shared" si="5"/>
        <v>0.2</v>
      </c>
      <c r="Q76">
        <f t="shared" si="5"/>
        <v>0.2</v>
      </c>
      <c r="R76">
        <f t="shared" si="5"/>
        <v>0.2</v>
      </c>
      <c r="S76">
        <f t="shared" si="5"/>
        <v>0.2</v>
      </c>
      <c r="T76">
        <f t="shared" si="5"/>
        <v>0.2</v>
      </c>
      <c r="U76">
        <f t="shared" si="5"/>
        <v>0.2</v>
      </c>
      <c r="V76">
        <f t="shared" si="5"/>
        <v>0.2</v>
      </c>
      <c r="W76">
        <f t="shared" si="5"/>
        <v>0.2</v>
      </c>
      <c r="X76">
        <f t="shared" si="5"/>
        <v>0.2</v>
      </c>
      <c r="Y76">
        <f t="shared" si="5"/>
        <v>0.2</v>
      </c>
      <c r="Z76">
        <f t="shared" si="5"/>
        <v>0.2</v>
      </c>
      <c r="AA76">
        <f t="shared" si="5"/>
        <v>0.2</v>
      </c>
      <c r="AB76">
        <f t="shared" si="5"/>
        <v>0.2</v>
      </c>
      <c r="AC76">
        <f t="shared" si="5"/>
        <v>0.2</v>
      </c>
      <c r="AD76">
        <f t="shared" si="5"/>
        <v>0.2</v>
      </c>
      <c r="AE76">
        <f t="shared" si="5"/>
        <v>0.2</v>
      </c>
      <c r="AF76">
        <f t="shared" si="5"/>
        <v>0.2</v>
      </c>
    </row>
    <row r="77" spans="1:32" x14ac:dyDescent="0.35">
      <c r="A77" t="s">
        <v>266</v>
      </c>
      <c r="B77">
        <f t="shared" si="4"/>
        <v>0.108</v>
      </c>
      <c r="C77">
        <f t="shared" si="5"/>
        <v>0.108</v>
      </c>
      <c r="D77">
        <f t="shared" si="5"/>
        <v>0.108</v>
      </c>
      <c r="E77">
        <f t="shared" si="5"/>
        <v>0.108</v>
      </c>
      <c r="F77">
        <f t="shared" si="5"/>
        <v>0.108</v>
      </c>
      <c r="G77">
        <f t="shared" si="5"/>
        <v>0.108</v>
      </c>
      <c r="H77">
        <f t="shared" si="5"/>
        <v>0.108</v>
      </c>
      <c r="I77">
        <f t="shared" si="5"/>
        <v>0.108</v>
      </c>
      <c r="J77">
        <f t="shared" si="5"/>
        <v>0.108</v>
      </c>
      <c r="K77">
        <f t="shared" si="5"/>
        <v>0.108</v>
      </c>
      <c r="L77">
        <f t="shared" si="5"/>
        <v>0.108</v>
      </c>
      <c r="M77">
        <f t="shared" si="5"/>
        <v>0.108</v>
      </c>
      <c r="N77">
        <f t="shared" si="5"/>
        <v>0.108</v>
      </c>
      <c r="O77">
        <f t="shared" si="5"/>
        <v>0.108</v>
      </c>
      <c r="P77">
        <f t="shared" si="5"/>
        <v>0.108</v>
      </c>
      <c r="Q77">
        <f t="shared" si="5"/>
        <v>0.108</v>
      </c>
      <c r="R77">
        <f t="shared" si="5"/>
        <v>0.108</v>
      </c>
      <c r="S77">
        <f t="shared" si="5"/>
        <v>0.108</v>
      </c>
      <c r="T77">
        <f t="shared" si="5"/>
        <v>0.108</v>
      </c>
      <c r="U77">
        <f t="shared" si="5"/>
        <v>0.108</v>
      </c>
      <c r="V77">
        <f t="shared" si="5"/>
        <v>0.108</v>
      </c>
      <c r="W77">
        <f t="shared" si="5"/>
        <v>0.108</v>
      </c>
      <c r="X77">
        <f t="shared" si="5"/>
        <v>0.108</v>
      </c>
      <c r="Y77">
        <f t="shared" si="5"/>
        <v>0.108</v>
      </c>
      <c r="Z77">
        <f t="shared" si="5"/>
        <v>0.108</v>
      </c>
      <c r="AA77">
        <f t="shared" si="5"/>
        <v>0.108</v>
      </c>
      <c r="AB77">
        <f t="shared" si="5"/>
        <v>0.108</v>
      </c>
      <c r="AC77">
        <f t="shared" si="5"/>
        <v>0.108</v>
      </c>
      <c r="AD77">
        <f t="shared" si="5"/>
        <v>0.108</v>
      </c>
      <c r="AE77">
        <f t="shared" si="5"/>
        <v>0.108</v>
      </c>
      <c r="AF77">
        <f t="shared" si="5"/>
        <v>0.108</v>
      </c>
    </row>
    <row r="78" spans="1:32" x14ac:dyDescent="0.35">
      <c r="A78" t="s">
        <v>267</v>
      </c>
      <c r="B78">
        <f t="shared" si="4"/>
        <v>0.45600000000000002</v>
      </c>
      <c r="C78">
        <f t="shared" si="5"/>
        <v>0.45600000000000002</v>
      </c>
      <c r="D78">
        <f t="shared" si="5"/>
        <v>0.45600000000000002</v>
      </c>
      <c r="E78">
        <f t="shared" si="5"/>
        <v>0.45600000000000002</v>
      </c>
      <c r="F78">
        <f t="shared" si="5"/>
        <v>0.45600000000000002</v>
      </c>
      <c r="G78">
        <f t="shared" si="5"/>
        <v>0.45600000000000002</v>
      </c>
      <c r="H78">
        <f t="shared" si="5"/>
        <v>0.45600000000000002</v>
      </c>
      <c r="I78">
        <f t="shared" si="5"/>
        <v>0.45600000000000002</v>
      </c>
      <c r="J78">
        <f t="shared" si="5"/>
        <v>0.45600000000000002</v>
      </c>
      <c r="K78">
        <f t="shared" si="5"/>
        <v>0.45600000000000002</v>
      </c>
      <c r="L78">
        <f t="shared" si="5"/>
        <v>0.45600000000000002</v>
      </c>
      <c r="M78">
        <f t="shared" si="5"/>
        <v>0.45600000000000002</v>
      </c>
      <c r="N78">
        <f t="shared" si="5"/>
        <v>0.45600000000000002</v>
      </c>
      <c r="O78">
        <f t="shared" si="5"/>
        <v>0.45600000000000002</v>
      </c>
      <c r="P78">
        <f t="shared" si="5"/>
        <v>0.45600000000000002</v>
      </c>
      <c r="Q78">
        <f t="shared" si="5"/>
        <v>0.45600000000000002</v>
      </c>
      <c r="R78">
        <f t="shared" si="5"/>
        <v>0.45600000000000002</v>
      </c>
      <c r="S78">
        <f t="shared" si="5"/>
        <v>0.45600000000000002</v>
      </c>
      <c r="T78">
        <f t="shared" si="5"/>
        <v>0.45600000000000002</v>
      </c>
      <c r="U78">
        <f t="shared" si="5"/>
        <v>0.45600000000000002</v>
      </c>
      <c r="V78">
        <f t="shared" si="5"/>
        <v>0.45600000000000002</v>
      </c>
      <c r="W78">
        <f t="shared" si="5"/>
        <v>0.45600000000000002</v>
      </c>
      <c r="X78">
        <f t="shared" si="5"/>
        <v>0.45600000000000002</v>
      </c>
      <c r="Y78">
        <f t="shared" si="5"/>
        <v>0.45600000000000002</v>
      </c>
      <c r="Z78">
        <f t="shared" si="5"/>
        <v>0.45600000000000002</v>
      </c>
      <c r="AA78">
        <f t="shared" si="5"/>
        <v>0.45600000000000002</v>
      </c>
      <c r="AB78">
        <f t="shared" si="5"/>
        <v>0.45600000000000002</v>
      </c>
      <c r="AC78">
        <f t="shared" si="5"/>
        <v>0.45600000000000002</v>
      </c>
      <c r="AD78">
        <f t="shared" si="5"/>
        <v>0.45600000000000002</v>
      </c>
      <c r="AE78">
        <f t="shared" si="5"/>
        <v>0.45600000000000002</v>
      </c>
      <c r="AF78">
        <f t="shared" si="5"/>
        <v>0.45600000000000002</v>
      </c>
    </row>
    <row r="79" spans="1:32" x14ac:dyDescent="0.35">
      <c r="A79" t="s">
        <v>268</v>
      </c>
      <c r="B79">
        <f t="shared" si="4"/>
        <v>0.34499999999999997</v>
      </c>
      <c r="C79">
        <f t="shared" si="5"/>
        <v>0.34499999999999997</v>
      </c>
      <c r="D79">
        <f t="shared" si="5"/>
        <v>0.34499999999999997</v>
      </c>
      <c r="E79">
        <f t="shared" si="5"/>
        <v>0.34499999999999997</v>
      </c>
      <c r="F79">
        <f t="shared" si="5"/>
        <v>0.34499999999999997</v>
      </c>
      <c r="G79">
        <f t="shared" si="5"/>
        <v>0.34499999999999997</v>
      </c>
      <c r="H79">
        <f t="shared" si="5"/>
        <v>0.34499999999999997</v>
      </c>
      <c r="I79">
        <f t="shared" si="5"/>
        <v>0.34499999999999997</v>
      </c>
      <c r="J79">
        <f t="shared" si="5"/>
        <v>0.34499999999999997</v>
      </c>
      <c r="K79">
        <f t="shared" si="5"/>
        <v>0.34499999999999997</v>
      </c>
      <c r="L79">
        <f t="shared" si="5"/>
        <v>0.34499999999999997</v>
      </c>
      <c r="M79">
        <f t="shared" si="5"/>
        <v>0.34499999999999997</v>
      </c>
      <c r="N79">
        <f t="shared" si="5"/>
        <v>0.34499999999999997</v>
      </c>
      <c r="O79">
        <f t="shared" si="5"/>
        <v>0.34499999999999997</v>
      </c>
      <c r="P79">
        <f t="shared" si="5"/>
        <v>0.34499999999999997</v>
      </c>
      <c r="Q79">
        <f t="shared" si="5"/>
        <v>0.34499999999999997</v>
      </c>
      <c r="R79">
        <f t="shared" si="5"/>
        <v>0.34499999999999997</v>
      </c>
      <c r="S79">
        <f t="shared" si="5"/>
        <v>0.34499999999999997</v>
      </c>
      <c r="T79">
        <f t="shared" si="5"/>
        <v>0.34499999999999997</v>
      </c>
      <c r="U79">
        <f t="shared" si="5"/>
        <v>0.34499999999999997</v>
      </c>
      <c r="V79">
        <f t="shared" si="5"/>
        <v>0.34499999999999997</v>
      </c>
      <c r="W79">
        <f t="shared" si="5"/>
        <v>0.34499999999999997</v>
      </c>
      <c r="X79">
        <f t="shared" si="5"/>
        <v>0.34499999999999997</v>
      </c>
      <c r="Y79">
        <f t="shared" si="5"/>
        <v>0.34499999999999997</v>
      </c>
      <c r="Z79">
        <f t="shared" si="5"/>
        <v>0.34499999999999997</v>
      </c>
      <c r="AA79">
        <f t="shared" si="5"/>
        <v>0.34499999999999997</v>
      </c>
      <c r="AB79">
        <f t="shared" si="5"/>
        <v>0.34499999999999997</v>
      </c>
      <c r="AC79">
        <f t="shared" si="5"/>
        <v>0.34499999999999997</v>
      </c>
      <c r="AD79">
        <f t="shared" si="5"/>
        <v>0.34499999999999997</v>
      </c>
      <c r="AE79">
        <f t="shared" si="5"/>
        <v>0.34499999999999997</v>
      </c>
      <c r="AF79">
        <f t="shared" si="5"/>
        <v>0.34499999999999997</v>
      </c>
    </row>
    <row r="80" spans="1:32" x14ac:dyDescent="0.35">
      <c r="A80" t="s">
        <v>269</v>
      </c>
      <c r="B80">
        <f t="shared" si="4"/>
        <v>0.01</v>
      </c>
      <c r="C80">
        <f t="shared" si="5"/>
        <v>0.01</v>
      </c>
      <c r="D80">
        <f t="shared" si="5"/>
        <v>0.01</v>
      </c>
      <c r="E80">
        <f t="shared" si="5"/>
        <v>0.01</v>
      </c>
      <c r="F80">
        <f t="shared" si="5"/>
        <v>0.01</v>
      </c>
      <c r="G80">
        <f t="shared" si="5"/>
        <v>0.01</v>
      </c>
      <c r="H80">
        <f t="shared" si="5"/>
        <v>0.01</v>
      </c>
      <c r="I80">
        <f t="shared" si="5"/>
        <v>0.01</v>
      </c>
      <c r="J80">
        <f t="shared" si="5"/>
        <v>0.01</v>
      </c>
      <c r="K80">
        <f t="shared" si="5"/>
        <v>0.01</v>
      </c>
      <c r="L80">
        <f t="shared" si="5"/>
        <v>0.01</v>
      </c>
      <c r="M80">
        <f t="shared" si="5"/>
        <v>0.01</v>
      </c>
      <c r="N80">
        <f t="shared" si="5"/>
        <v>0.01</v>
      </c>
      <c r="O80">
        <f t="shared" si="5"/>
        <v>0.01</v>
      </c>
      <c r="P80">
        <f t="shared" si="5"/>
        <v>0.01</v>
      </c>
      <c r="Q80">
        <f t="shared" si="5"/>
        <v>0.01</v>
      </c>
      <c r="R80">
        <f t="shared" si="5"/>
        <v>0.01</v>
      </c>
      <c r="S80">
        <f t="shared" si="5"/>
        <v>0.01</v>
      </c>
      <c r="T80">
        <f t="shared" si="5"/>
        <v>0.01</v>
      </c>
      <c r="U80">
        <f t="shared" si="5"/>
        <v>0.01</v>
      </c>
      <c r="V80">
        <f t="shared" si="5"/>
        <v>0.01</v>
      </c>
      <c r="W80">
        <f t="shared" si="5"/>
        <v>0.01</v>
      </c>
      <c r="X80">
        <f t="shared" si="5"/>
        <v>0.01</v>
      </c>
      <c r="Y80">
        <f t="shared" si="5"/>
        <v>0.01</v>
      </c>
      <c r="Z80">
        <f t="shared" si="5"/>
        <v>0.01</v>
      </c>
      <c r="AA80">
        <f t="shared" si="5"/>
        <v>0.01</v>
      </c>
      <c r="AB80">
        <f t="shared" si="5"/>
        <v>0.01</v>
      </c>
      <c r="AC80">
        <f t="shared" si="5"/>
        <v>0.01</v>
      </c>
      <c r="AD80">
        <f t="shared" si="5"/>
        <v>0.01</v>
      </c>
      <c r="AE80">
        <f t="shared" si="5"/>
        <v>0.01</v>
      </c>
      <c r="AF80">
        <f t="shared" si="5"/>
        <v>0.01</v>
      </c>
    </row>
    <row r="81" spans="1:32" x14ac:dyDescent="0.35">
      <c r="A81" t="s">
        <v>270</v>
      </c>
      <c r="B81">
        <f t="shared" si="4"/>
        <v>0.503</v>
      </c>
      <c r="C81">
        <f t="shared" si="5"/>
        <v>0.503</v>
      </c>
      <c r="D81">
        <f t="shared" si="5"/>
        <v>0.503</v>
      </c>
      <c r="E81">
        <f t="shared" si="5"/>
        <v>0.503</v>
      </c>
      <c r="F81">
        <f t="shared" si="5"/>
        <v>0.503</v>
      </c>
      <c r="G81">
        <f t="shared" si="5"/>
        <v>0.503</v>
      </c>
      <c r="H81">
        <f t="shared" si="5"/>
        <v>0.503</v>
      </c>
      <c r="I81">
        <f t="shared" si="5"/>
        <v>0.503</v>
      </c>
      <c r="J81">
        <f t="shared" si="5"/>
        <v>0.503</v>
      </c>
      <c r="K81">
        <f t="shared" si="5"/>
        <v>0.503</v>
      </c>
      <c r="L81">
        <f t="shared" si="5"/>
        <v>0.503</v>
      </c>
      <c r="M81">
        <f t="shared" si="5"/>
        <v>0.503</v>
      </c>
      <c r="N81">
        <f t="shared" si="5"/>
        <v>0.503</v>
      </c>
      <c r="O81">
        <f t="shared" si="5"/>
        <v>0.503</v>
      </c>
      <c r="P81">
        <f t="shared" si="5"/>
        <v>0.503</v>
      </c>
      <c r="Q81">
        <f t="shared" si="5"/>
        <v>0.503</v>
      </c>
      <c r="R81">
        <f t="shared" si="5"/>
        <v>0.503</v>
      </c>
      <c r="S81">
        <f t="shared" si="5"/>
        <v>0.503</v>
      </c>
      <c r="T81">
        <f t="shared" si="5"/>
        <v>0.503</v>
      </c>
      <c r="U81">
        <f t="shared" si="5"/>
        <v>0.503</v>
      </c>
      <c r="V81">
        <f t="shared" si="5"/>
        <v>0.503</v>
      </c>
      <c r="W81">
        <f t="shared" si="5"/>
        <v>0.503</v>
      </c>
      <c r="X81">
        <f t="shared" si="5"/>
        <v>0.503</v>
      </c>
      <c r="Y81">
        <f t="shared" si="5"/>
        <v>0.503</v>
      </c>
      <c r="Z81">
        <f t="shared" si="5"/>
        <v>0.503</v>
      </c>
      <c r="AA81">
        <f t="shared" si="5"/>
        <v>0.503</v>
      </c>
      <c r="AB81">
        <f t="shared" si="5"/>
        <v>0.503</v>
      </c>
      <c r="AC81">
        <f t="shared" si="5"/>
        <v>0.503</v>
      </c>
      <c r="AD81">
        <f t="shared" si="5"/>
        <v>0.503</v>
      </c>
      <c r="AE81">
        <f t="shared" si="5"/>
        <v>0.503</v>
      </c>
      <c r="AF81">
        <f t="shared" si="5"/>
        <v>0.503</v>
      </c>
    </row>
    <row r="82" spans="1:32" x14ac:dyDescent="0.35">
      <c r="A82" t="s">
        <v>271</v>
      </c>
      <c r="B82">
        <f t="shared" si="4"/>
        <v>0.71599999999999997</v>
      </c>
      <c r="C82">
        <f t="shared" si="5"/>
        <v>0.71599999999999997</v>
      </c>
      <c r="D82">
        <f t="shared" si="5"/>
        <v>0.71599999999999997</v>
      </c>
      <c r="E82">
        <f t="shared" si="5"/>
        <v>0.71599999999999997</v>
      </c>
      <c r="F82">
        <f t="shared" si="5"/>
        <v>0.71599999999999997</v>
      </c>
      <c r="G82">
        <f t="shared" si="5"/>
        <v>0.71599999999999997</v>
      </c>
      <c r="H82">
        <f t="shared" si="5"/>
        <v>0.71599999999999997</v>
      </c>
      <c r="I82">
        <f t="shared" si="5"/>
        <v>0.71599999999999997</v>
      </c>
      <c r="J82">
        <f t="shared" si="5"/>
        <v>0.71599999999999997</v>
      </c>
      <c r="K82">
        <f t="shared" si="5"/>
        <v>0.71599999999999997</v>
      </c>
      <c r="L82">
        <f t="shared" si="5"/>
        <v>0.71599999999999997</v>
      </c>
      <c r="M82">
        <f t="shared" si="5"/>
        <v>0.71599999999999997</v>
      </c>
      <c r="N82">
        <f t="shared" si="5"/>
        <v>0.71599999999999997</v>
      </c>
      <c r="O82">
        <f t="shared" si="5"/>
        <v>0.71599999999999997</v>
      </c>
      <c r="P82">
        <f t="shared" si="5"/>
        <v>0.71599999999999997</v>
      </c>
      <c r="Q82">
        <f t="shared" si="5"/>
        <v>0.71599999999999997</v>
      </c>
      <c r="R82">
        <f t="shared" si="5"/>
        <v>0.71599999999999997</v>
      </c>
      <c r="S82">
        <f t="shared" si="5"/>
        <v>0.71599999999999997</v>
      </c>
      <c r="T82">
        <f t="shared" si="5"/>
        <v>0.71599999999999997</v>
      </c>
      <c r="U82">
        <f t="shared" si="5"/>
        <v>0.71599999999999997</v>
      </c>
      <c r="V82">
        <f t="shared" si="5"/>
        <v>0.71599999999999997</v>
      </c>
      <c r="W82">
        <f t="shared" si="5"/>
        <v>0.71599999999999997</v>
      </c>
      <c r="X82">
        <f t="shared" si="5"/>
        <v>0.71599999999999997</v>
      </c>
      <c r="Y82">
        <f t="shared" si="5"/>
        <v>0.71599999999999997</v>
      </c>
      <c r="Z82">
        <f t="shared" si="5"/>
        <v>0.71599999999999997</v>
      </c>
      <c r="AA82">
        <f t="shared" si="5"/>
        <v>0.71599999999999997</v>
      </c>
      <c r="AB82">
        <f t="shared" si="5"/>
        <v>0.71599999999999997</v>
      </c>
      <c r="AC82">
        <f t="shared" si="5"/>
        <v>0.71599999999999997</v>
      </c>
      <c r="AD82">
        <f t="shared" si="5"/>
        <v>0.71599999999999997</v>
      </c>
      <c r="AE82">
        <f t="shared" si="5"/>
        <v>0.71599999999999997</v>
      </c>
      <c r="AF82">
        <f t="shared" si="5"/>
        <v>0.71599999999999997</v>
      </c>
    </row>
    <row r="84" spans="1:32" x14ac:dyDescent="0.35">
      <c r="A84" s="1" t="s">
        <v>42</v>
      </c>
    </row>
    <row r="85" spans="1:32" x14ac:dyDescent="0.35">
      <c r="A85" t="s">
        <v>22</v>
      </c>
      <c r="B85" s="5">
        <f>B5/(8760*B67)+C5+(B26*10^6)*B47/10^6</f>
        <v>93.633158374048094</v>
      </c>
    </row>
    <row r="86" spans="1:32" x14ac:dyDescent="0.35">
      <c r="A86" t="s">
        <v>23</v>
      </c>
      <c r="B86" s="5">
        <f t="shared" ref="B85:B100" si="6">B6/(8760*B68)+C6+(B27*10^6)*B48/10^6</f>
        <v>59.15763127544713</v>
      </c>
    </row>
    <row r="87" spans="1:32" x14ac:dyDescent="0.35">
      <c r="A87" t="s">
        <v>24</v>
      </c>
      <c r="B87" s="5">
        <f t="shared" si="6"/>
        <v>34.068919374608704</v>
      </c>
    </row>
    <row r="88" spans="1:32" x14ac:dyDescent="0.35">
      <c r="A88" t="s">
        <v>25</v>
      </c>
      <c r="B88" s="5">
        <f t="shared" si="6"/>
        <v>14.244249726032818</v>
      </c>
    </row>
    <row r="89" spans="1:32" x14ac:dyDescent="0.35">
      <c r="A89" t="s">
        <v>26</v>
      </c>
      <c r="B89" s="5">
        <f t="shared" si="6"/>
        <v>17.44473674452184</v>
      </c>
    </row>
    <row r="90" spans="1:32" x14ac:dyDescent="0.35">
      <c r="A90" t="s">
        <v>55</v>
      </c>
      <c r="B90" s="5">
        <f t="shared" si="6"/>
        <v>21.956950291653694</v>
      </c>
    </row>
    <row r="91" spans="1:32" x14ac:dyDescent="0.35">
      <c r="A91" t="s">
        <v>56</v>
      </c>
      <c r="B91" s="5">
        <f t="shared" si="6"/>
        <v>47.523627669444643</v>
      </c>
    </row>
    <row r="92" spans="1:32" x14ac:dyDescent="0.35">
      <c r="A92" t="s">
        <v>29</v>
      </c>
      <c r="B92" s="5">
        <f t="shared" si="6"/>
        <v>67.555388039790174</v>
      </c>
    </row>
    <row r="93" spans="1:32" x14ac:dyDescent="0.35">
      <c r="A93" t="s">
        <v>30</v>
      </c>
      <c r="B93" s="5">
        <f t="shared" si="6"/>
        <v>59.429557019060717</v>
      </c>
    </row>
    <row r="94" spans="1:32" x14ac:dyDescent="0.35">
      <c r="A94" t="s">
        <v>31</v>
      </c>
      <c r="B94" s="5">
        <f t="shared" si="6"/>
        <v>341.07403333644697</v>
      </c>
    </row>
    <row r="95" spans="1:32" x14ac:dyDescent="0.35">
      <c r="A95" t="s">
        <v>32</v>
      </c>
      <c r="B95" s="5">
        <f t="shared" si="6"/>
        <v>78.994186542851651</v>
      </c>
    </row>
    <row r="96" spans="1:32" x14ac:dyDescent="0.35">
      <c r="A96" t="s">
        <v>46</v>
      </c>
      <c r="B96" s="5">
        <f t="shared" si="6"/>
        <v>68.616716327363903</v>
      </c>
    </row>
    <row r="97" spans="1:4" x14ac:dyDescent="0.35">
      <c r="A97" t="s">
        <v>48</v>
      </c>
      <c r="B97" s="5">
        <f t="shared" si="6"/>
        <v>34.906883903915244</v>
      </c>
    </row>
    <row r="98" spans="1:4" x14ac:dyDescent="0.35">
      <c r="A98" t="s">
        <v>50</v>
      </c>
      <c r="B98" s="5">
        <f t="shared" si="6"/>
        <v>123.69517653394743</v>
      </c>
    </row>
    <row r="99" spans="1:4" x14ac:dyDescent="0.35">
      <c r="A99" t="s">
        <v>51</v>
      </c>
      <c r="B99" s="5">
        <f t="shared" si="6"/>
        <v>170.24718076801869</v>
      </c>
    </row>
    <row r="100" spans="1:4" x14ac:dyDescent="0.35">
      <c r="A100" t="s">
        <v>52</v>
      </c>
      <c r="B100" s="5">
        <f t="shared" si="6"/>
        <v>61.789304018533855</v>
      </c>
    </row>
    <row r="102" spans="1:4" x14ac:dyDescent="0.35">
      <c r="A102" s="1" t="s">
        <v>44</v>
      </c>
    </row>
    <row r="103" spans="1:4" x14ac:dyDescent="0.35">
      <c r="A103" t="s">
        <v>22</v>
      </c>
      <c r="B103" s="7">
        <f>B85/$B$85</f>
        <v>1</v>
      </c>
      <c r="C103" s="7"/>
      <c r="D103" s="12"/>
    </row>
    <row r="104" spans="1:4" x14ac:dyDescent="0.35">
      <c r="A104" t="s">
        <v>23</v>
      </c>
      <c r="B104" s="7">
        <f>B86/$B$85</f>
        <v>0.63180215537665341</v>
      </c>
      <c r="C104" s="7"/>
      <c r="D104" s="12"/>
    </row>
    <row r="105" spans="1:4" x14ac:dyDescent="0.35">
      <c r="A105" t="s">
        <v>24</v>
      </c>
      <c r="B105" s="7">
        <f t="shared" ref="B104:B118" si="7">B87/$B$85</f>
        <v>0.36385528338699552</v>
      </c>
      <c r="C105" s="7"/>
      <c r="D105" s="12"/>
    </row>
    <row r="106" spans="1:4" x14ac:dyDescent="0.35">
      <c r="A106" t="s">
        <v>25</v>
      </c>
      <c r="B106" s="7">
        <f t="shared" si="7"/>
        <v>0.15212826282255193</v>
      </c>
      <c r="C106" s="7"/>
      <c r="D106" s="12"/>
    </row>
    <row r="107" spans="1:4" x14ac:dyDescent="0.35">
      <c r="A107" t="s">
        <v>26</v>
      </c>
      <c r="B107" s="7">
        <f t="shared" si="7"/>
        <v>0.18630939132516675</v>
      </c>
      <c r="C107" s="7"/>
      <c r="D107" s="12"/>
    </row>
    <row r="108" spans="1:4" x14ac:dyDescent="0.35">
      <c r="A108" t="s">
        <v>55</v>
      </c>
      <c r="B108" s="7">
        <f t="shared" si="7"/>
        <v>0.23449972929396995</v>
      </c>
      <c r="C108" s="7"/>
      <c r="D108" s="12"/>
    </row>
    <row r="109" spans="1:4" x14ac:dyDescent="0.35">
      <c r="A109" t="s">
        <v>56</v>
      </c>
      <c r="B109" s="7">
        <f t="shared" si="7"/>
        <v>0.50755126169722975</v>
      </c>
      <c r="C109" s="7"/>
      <c r="D109" s="12"/>
    </row>
    <row r="110" spans="1:4" x14ac:dyDescent="0.35">
      <c r="A110" t="s">
        <v>29</v>
      </c>
      <c r="B110" s="7">
        <f t="shared" si="7"/>
        <v>0.72149000645602712</v>
      </c>
      <c r="C110" s="7"/>
      <c r="D110" s="12"/>
    </row>
    <row r="111" spans="1:4" x14ac:dyDescent="0.35">
      <c r="A111" t="s">
        <v>30</v>
      </c>
      <c r="B111" s="7">
        <f t="shared" si="7"/>
        <v>0.6347063161284171</v>
      </c>
      <c r="C111" s="7"/>
      <c r="D111" s="12"/>
    </row>
    <row r="112" spans="1:4" x14ac:dyDescent="0.35">
      <c r="A112" t="s">
        <v>31</v>
      </c>
      <c r="B112" s="7">
        <f t="shared" si="7"/>
        <v>3.6426629119346359</v>
      </c>
      <c r="C112" s="7"/>
      <c r="D112" s="12"/>
    </row>
    <row r="113" spans="1:32" x14ac:dyDescent="0.35">
      <c r="A113" t="s">
        <v>32</v>
      </c>
      <c r="B113" s="7">
        <f t="shared" si="7"/>
        <v>0.84365611407962648</v>
      </c>
      <c r="C113" s="7"/>
      <c r="D113" s="12"/>
    </row>
    <row r="114" spans="1:32" x14ac:dyDescent="0.35">
      <c r="A114" t="s">
        <v>46</v>
      </c>
      <c r="B114" s="7">
        <f t="shared" si="7"/>
        <v>0.73282496840758182</v>
      </c>
      <c r="C114" s="7"/>
      <c r="D114" s="12"/>
    </row>
    <row r="115" spans="1:32" x14ac:dyDescent="0.35">
      <c r="A115" t="s">
        <v>48</v>
      </c>
      <c r="B115" s="7">
        <f t="shared" si="7"/>
        <v>0.37280472548483679</v>
      </c>
      <c r="C115" s="7"/>
      <c r="D115" s="12"/>
    </row>
    <row r="116" spans="1:32" x14ac:dyDescent="0.35">
      <c r="A116" t="s">
        <v>50</v>
      </c>
      <c r="B116" s="7">
        <f t="shared" si="7"/>
        <v>1.3210616696256985</v>
      </c>
      <c r="C116" s="7"/>
      <c r="D116" s="12"/>
    </row>
    <row r="117" spans="1:32" x14ac:dyDescent="0.35">
      <c r="A117" t="s">
        <v>51</v>
      </c>
      <c r="B117" s="7">
        <f t="shared" si="7"/>
        <v>1.8182360151508612</v>
      </c>
      <c r="C117" s="7"/>
      <c r="D117" s="12"/>
    </row>
    <row r="118" spans="1:32" x14ac:dyDescent="0.35">
      <c r="A118" t="s">
        <v>52</v>
      </c>
      <c r="B118" s="7">
        <f t="shared" si="7"/>
        <v>0.65990836036627532</v>
      </c>
      <c r="C118" s="7"/>
      <c r="D118" s="12"/>
    </row>
    <row r="119" spans="1:32" x14ac:dyDescent="0.35">
      <c r="D119" s="12"/>
    </row>
    <row r="126" spans="1:32" x14ac:dyDescent="0.35">
      <c r="A126" t="s">
        <v>1320</v>
      </c>
      <c r="B126">
        <v>2020</v>
      </c>
      <c r="C126">
        <v>2021</v>
      </c>
      <c r="D126">
        <v>2022</v>
      </c>
      <c r="E126">
        <v>2023</v>
      </c>
      <c r="F126">
        <v>2024</v>
      </c>
      <c r="G126">
        <v>2025</v>
      </c>
      <c r="H126">
        <v>2026</v>
      </c>
      <c r="I126">
        <v>2027</v>
      </c>
      <c r="J126">
        <v>2028</v>
      </c>
      <c r="K126">
        <v>2029</v>
      </c>
      <c r="L126">
        <v>2030</v>
      </c>
      <c r="M126">
        <v>2031</v>
      </c>
      <c r="N126">
        <v>2032</v>
      </c>
      <c r="O126">
        <v>2033</v>
      </c>
      <c r="P126">
        <v>2034</v>
      </c>
      <c r="Q126">
        <v>2035</v>
      </c>
      <c r="R126">
        <v>2036</v>
      </c>
      <c r="S126">
        <v>2037</v>
      </c>
      <c r="T126">
        <v>2038</v>
      </c>
      <c r="U126">
        <v>2039</v>
      </c>
      <c r="V126">
        <v>2040</v>
      </c>
      <c r="W126">
        <v>2041</v>
      </c>
      <c r="X126">
        <v>2042</v>
      </c>
      <c r="Y126">
        <v>2043</v>
      </c>
      <c r="Z126">
        <v>2044</v>
      </c>
      <c r="AA126">
        <v>2045</v>
      </c>
      <c r="AB126">
        <v>2046</v>
      </c>
      <c r="AC126">
        <v>2047</v>
      </c>
      <c r="AD126">
        <v>2048</v>
      </c>
      <c r="AE126">
        <v>2049</v>
      </c>
      <c r="AF126">
        <v>2050</v>
      </c>
    </row>
    <row r="127" spans="1:32" x14ac:dyDescent="0.35">
      <c r="A127" t="s">
        <v>241</v>
      </c>
      <c r="B127" s="6">
        <v>9495050</v>
      </c>
      <c r="C127" s="6">
        <v>9495050</v>
      </c>
      <c r="D127" s="6">
        <v>9495050</v>
      </c>
      <c r="E127" s="6">
        <v>9495050</v>
      </c>
      <c r="F127" s="6">
        <v>9495050</v>
      </c>
      <c r="G127" s="6">
        <v>9495050</v>
      </c>
      <c r="H127" s="6">
        <v>9495050</v>
      </c>
      <c r="I127" s="6">
        <v>9495050</v>
      </c>
      <c r="J127" s="6">
        <v>9495050</v>
      </c>
      <c r="K127" s="6">
        <v>9495050</v>
      </c>
      <c r="L127" s="6">
        <v>9495050</v>
      </c>
      <c r="M127" s="6">
        <v>9495050</v>
      </c>
      <c r="N127" s="6">
        <v>9495050</v>
      </c>
      <c r="O127" s="6">
        <v>9495050</v>
      </c>
      <c r="P127" s="6">
        <v>9495050</v>
      </c>
      <c r="Q127" s="6">
        <v>9495050</v>
      </c>
      <c r="R127" s="6">
        <v>9495050</v>
      </c>
      <c r="S127" s="6">
        <v>9495050</v>
      </c>
      <c r="T127" s="6">
        <v>9495050</v>
      </c>
      <c r="U127" s="6">
        <v>9495050</v>
      </c>
      <c r="V127" s="6">
        <v>9495050</v>
      </c>
      <c r="W127" s="6">
        <v>9495050</v>
      </c>
      <c r="X127" s="6">
        <v>9495050</v>
      </c>
      <c r="Y127" s="6">
        <v>9495050</v>
      </c>
      <c r="Z127" s="6">
        <v>9495050</v>
      </c>
      <c r="AA127" s="6">
        <v>9495050</v>
      </c>
      <c r="AB127" s="6">
        <v>9495050</v>
      </c>
      <c r="AC127" s="6">
        <v>9495050</v>
      </c>
      <c r="AD127" s="6">
        <v>9495050</v>
      </c>
      <c r="AE127" s="6">
        <v>9495050</v>
      </c>
      <c r="AF127" s="6">
        <v>9495050</v>
      </c>
    </row>
    <row r="128" spans="1:32" x14ac:dyDescent="0.35">
      <c r="A128" t="s">
        <v>1375</v>
      </c>
      <c r="B128" s="6">
        <v>12556800</v>
      </c>
      <c r="C128" s="6">
        <v>12556800</v>
      </c>
      <c r="D128" s="6">
        <v>12556800</v>
      </c>
      <c r="E128" s="6">
        <v>12556800</v>
      </c>
      <c r="F128" s="6">
        <v>12556800</v>
      </c>
      <c r="G128" s="6">
        <v>12556800</v>
      </c>
      <c r="H128" s="6">
        <v>12556800</v>
      </c>
      <c r="I128" s="6">
        <v>12556800</v>
      </c>
      <c r="J128" s="6">
        <v>12556800</v>
      </c>
      <c r="K128" s="6">
        <v>12556800</v>
      </c>
      <c r="L128" s="6">
        <v>12556800</v>
      </c>
      <c r="M128" s="6">
        <v>12556800</v>
      </c>
      <c r="N128" s="6">
        <v>12556800</v>
      </c>
      <c r="O128" s="6">
        <v>12556800</v>
      </c>
      <c r="P128" s="6">
        <v>12556800</v>
      </c>
      <c r="Q128" s="6">
        <v>12556800</v>
      </c>
      <c r="R128" s="6">
        <v>12556800</v>
      </c>
      <c r="S128" s="6">
        <v>12556800</v>
      </c>
      <c r="T128" s="6">
        <v>12556800</v>
      </c>
      <c r="U128" s="6">
        <v>12556800</v>
      </c>
      <c r="V128" s="6">
        <v>12556800</v>
      </c>
      <c r="W128" s="6">
        <v>12556800</v>
      </c>
      <c r="X128" s="6">
        <v>12556800</v>
      </c>
      <c r="Y128" s="6">
        <v>12556800</v>
      </c>
      <c r="Z128" s="6">
        <v>12556800</v>
      </c>
      <c r="AA128" s="6">
        <v>12556800</v>
      </c>
      <c r="AB128" s="6">
        <v>12556800</v>
      </c>
      <c r="AC128" s="6">
        <v>12556800</v>
      </c>
      <c r="AD128" s="6">
        <v>12556800</v>
      </c>
      <c r="AE128" s="6">
        <v>12556800</v>
      </c>
      <c r="AF128" s="6">
        <v>12556800</v>
      </c>
    </row>
    <row r="129" spans="1:32" x14ac:dyDescent="0.35">
      <c r="A129" t="s">
        <v>1376</v>
      </c>
      <c r="B129" s="6">
        <v>9249440</v>
      </c>
      <c r="C129" s="6">
        <v>9249440</v>
      </c>
      <c r="D129" s="6">
        <v>9249440</v>
      </c>
      <c r="E129" s="6">
        <v>9249440</v>
      </c>
      <c r="F129" s="6">
        <v>9249440</v>
      </c>
      <c r="G129" s="6">
        <v>9249440</v>
      </c>
      <c r="H129" s="6">
        <v>9249440</v>
      </c>
      <c r="I129" s="6">
        <v>9249440</v>
      </c>
      <c r="J129" s="6">
        <v>9249440</v>
      </c>
      <c r="K129" s="6">
        <v>9249440</v>
      </c>
      <c r="L129" s="6">
        <v>9249440</v>
      </c>
      <c r="M129" s="6">
        <v>9249440</v>
      </c>
      <c r="N129" s="6">
        <v>9249440</v>
      </c>
      <c r="O129" s="6">
        <v>9249440</v>
      </c>
      <c r="P129" s="6">
        <v>9249440</v>
      </c>
      <c r="Q129" s="6">
        <v>9249440</v>
      </c>
      <c r="R129" s="6">
        <v>9249440</v>
      </c>
      <c r="S129" s="6">
        <v>9249440</v>
      </c>
      <c r="T129" s="6">
        <v>9249440</v>
      </c>
      <c r="U129" s="6">
        <v>9249440</v>
      </c>
      <c r="V129" s="6">
        <v>9249440</v>
      </c>
      <c r="W129" s="6">
        <v>9249440</v>
      </c>
      <c r="X129" s="6">
        <v>9249440</v>
      </c>
      <c r="Y129" s="6">
        <v>9249440</v>
      </c>
      <c r="Z129" s="6">
        <v>9249440</v>
      </c>
      <c r="AA129" s="6">
        <v>9249440</v>
      </c>
      <c r="AB129" s="6">
        <v>9249440</v>
      </c>
      <c r="AC129" s="6">
        <v>9249440</v>
      </c>
      <c r="AD129" s="6">
        <v>9249440</v>
      </c>
      <c r="AE129" s="6">
        <v>9249440</v>
      </c>
      <c r="AF129" s="6">
        <v>9249440</v>
      </c>
    </row>
    <row r="130" spans="1:32" x14ac:dyDescent="0.35">
      <c r="A130" t="s">
        <v>242</v>
      </c>
      <c r="B130" s="6">
        <v>7570380</v>
      </c>
      <c r="C130" s="6">
        <v>7570380</v>
      </c>
      <c r="D130" s="6">
        <v>7570380</v>
      </c>
      <c r="E130" s="6">
        <v>7570380</v>
      </c>
      <c r="F130" s="6">
        <v>7570380</v>
      </c>
      <c r="G130" s="6">
        <v>7570380</v>
      </c>
      <c r="H130" s="6">
        <v>7570380</v>
      </c>
      <c r="I130" s="6">
        <v>7570380</v>
      </c>
      <c r="J130" s="6">
        <v>7570380</v>
      </c>
      <c r="K130" s="6">
        <v>7570380</v>
      </c>
      <c r="L130" s="6">
        <v>7570380</v>
      </c>
      <c r="M130" s="6">
        <v>7570380</v>
      </c>
      <c r="N130" s="6">
        <v>7570380</v>
      </c>
      <c r="O130" s="6">
        <v>7570380</v>
      </c>
      <c r="P130" s="6">
        <v>7570380</v>
      </c>
      <c r="Q130" s="6">
        <v>7570380</v>
      </c>
      <c r="R130" s="6">
        <v>7570380</v>
      </c>
      <c r="S130" s="6">
        <v>7570380</v>
      </c>
      <c r="T130" s="6">
        <v>7570380</v>
      </c>
      <c r="U130" s="6">
        <v>7570380</v>
      </c>
      <c r="V130" s="6">
        <v>7570380</v>
      </c>
      <c r="W130" s="6">
        <v>7570380</v>
      </c>
      <c r="X130" s="6">
        <v>7570380</v>
      </c>
      <c r="Y130" s="6">
        <v>7570380</v>
      </c>
      <c r="Z130" s="6">
        <v>7570380</v>
      </c>
      <c r="AA130" s="6">
        <v>7570380</v>
      </c>
      <c r="AB130" s="6">
        <v>7570380</v>
      </c>
      <c r="AC130" s="6">
        <v>7570380</v>
      </c>
      <c r="AD130" s="6">
        <v>7570380</v>
      </c>
      <c r="AE130" s="6">
        <v>7570380</v>
      </c>
      <c r="AF130" s="6">
        <v>7570380</v>
      </c>
    </row>
    <row r="131" spans="1:32" x14ac:dyDescent="0.35">
      <c r="A131" t="s">
        <v>1377</v>
      </c>
      <c r="B131" s="6">
        <v>9376800</v>
      </c>
      <c r="C131" s="6">
        <v>9376800</v>
      </c>
      <c r="D131" s="6">
        <v>9376800</v>
      </c>
      <c r="E131" s="6">
        <v>9376800</v>
      </c>
      <c r="F131" s="6">
        <v>9376800</v>
      </c>
      <c r="G131" s="6">
        <v>9376800</v>
      </c>
      <c r="H131" s="6">
        <v>9376800</v>
      </c>
      <c r="I131" s="6">
        <v>9376800</v>
      </c>
      <c r="J131" s="6">
        <v>9376800</v>
      </c>
      <c r="K131" s="6">
        <v>9376800</v>
      </c>
      <c r="L131" s="6">
        <v>9376800</v>
      </c>
      <c r="M131" s="6">
        <v>9376800</v>
      </c>
      <c r="N131" s="6">
        <v>9376800</v>
      </c>
      <c r="O131" s="6">
        <v>9376800</v>
      </c>
      <c r="P131" s="6">
        <v>9376800</v>
      </c>
      <c r="Q131" s="6">
        <v>9376800</v>
      </c>
      <c r="R131" s="6">
        <v>9376800</v>
      </c>
      <c r="S131" s="6">
        <v>9376800</v>
      </c>
      <c r="T131" s="6">
        <v>9376800</v>
      </c>
      <c r="U131" s="6">
        <v>9376800</v>
      </c>
      <c r="V131" s="6">
        <v>9376800</v>
      </c>
      <c r="W131" s="6">
        <v>9376800</v>
      </c>
      <c r="X131" s="6">
        <v>9376800</v>
      </c>
      <c r="Y131" s="6">
        <v>9376800</v>
      </c>
      <c r="Z131" s="6">
        <v>9376800</v>
      </c>
      <c r="AA131" s="6">
        <v>9376800</v>
      </c>
      <c r="AB131" s="6">
        <v>9376800</v>
      </c>
      <c r="AC131" s="6">
        <v>9376800</v>
      </c>
      <c r="AD131" s="6">
        <v>9376800</v>
      </c>
      <c r="AE131" s="6">
        <v>9376800</v>
      </c>
      <c r="AF131" s="6">
        <v>9376800</v>
      </c>
    </row>
    <row r="132" spans="1:32" x14ac:dyDescent="0.35">
      <c r="A132" t="s">
        <v>1378</v>
      </c>
      <c r="B132" s="6">
        <v>6853600</v>
      </c>
      <c r="C132" s="6">
        <v>6853600</v>
      </c>
      <c r="D132" s="6">
        <v>6853600</v>
      </c>
      <c r="E132" s="6">
        <v>6853600</v>
      </c>
      <c r="F132" s="6">
        <v>6853600</v>
      </c>
      <c r="G132" s="6">
        <v>6853600</v>
      </c>
      <c r="H132" s="6">
        <v>6853600</v>
      </c>
      <c r="I132" s="6">
        <v>6853600</v>
      </c>
      <c r="J132" s="6">
        <v>6853600</v>
      </c>
      <c r="K132" s="6">
        <v>6853600</v>
      </c>
      <c r="L132" s="6">
        <v>6853600</v>
      </c>
      <c r="M132" s="6">
        <v>6853600</v>
      </c>
      <c r="N132" s="6">
        <v>6853600</v>
      </c>
      <c r="O132" s="6">
        <v>6853600</v>
      </c>
      <c r="P132" s="6">
        <v>6853600</v>
      </c>
      <c r="Q132" s="6">
        <v>6853600</v>
      </c>
      <c r="R132" s="6">
        <v>6853600</v>
      </c>
      <c r="S132" s="6">
        <v>6853600</v>
      </c>
      <c r="T132" s="6">
        <v>6853600</v>
      </c>
      <c r="U132" s="6">
        <v>6853600</v>
      </c>
      <c r="V132" s="6">
        <v>6853600</v>
      </c>
      <c r="W132" s="6">
        <v>6853600</v>
      </c>
      <c r="X132" s="6">
        <v>6853600</v>
      </c>
      <c r="Y132" s="6">
        <v>6853600</v>
      </c>
      <c r="Z132" s="6">
        <v>6853600</v>
      </c>
      <c r="AA132" s="6">
        <v>6853600</v>
      </c>
      <c r="AB132" s="6">
        <v>6853600</v>
      </c>
      <c r="AC132" s="6">
        <v>6853600</v>
      </c>
      <c r="AD132" s="6">
        <v>6853600</v>
      </c>
      <c r="AE132" s="6">
        <v>6853600</v>
      </c>
      <c r="AF132" s="6">
        <v>6853600</v>
      </c>
    </row>
    <row r="133" spans="1:32" x14ac:dyDescent="0.35">
      <c r="A133" t="s">
        <v>243</v>
      </c>
      <c r="B133" s="6">
        <v>11402000</v>
      </c>
      <c r="C133" s="6">
        <v>11402000</v>
      </c>
      <c r="D133" s="6">
        <v>11402000</v>
      </c>
      <c r="E133" s="6">
        <v>11402000</v>
      </c>
      <c r="F133" s="6">
        <v>11402000</v>
      </c>
      <c r="G133" s="6">
        <v>11402000</v>
      </c>
      <c r="H133" s="6">
        <v>11402000</v>
      </c>
      <c r="I133" s="6">
        <v>11402000</v>
      </c>
      <c r="J133" s="6">
        <v>11402000</v>
      </c>
      <c r="K133" s="6">
        <v>11402000</v>
      </c>
      <c r="L133" s="6">
        <v>11402000</v>
      </c>
      <c r="M133" s="6">
        <v>11402000</v>
      </c>
      <c r="N133" s="6">
        <v>11402000</v>
      </c>
      <c r="O133" s="6">
        <v>11402000</v>
      </c>
      <c r="P133" s="6">
        <v>11402000</v>
      </c>
      <c r="Q133" s="6">
        <v>11402000</v>
      </c>
      <c r="R133" s="6">
        <v>11402000</v>
      </c>
      <c r="S133" s="6">
        <v>11402000</v>
      </c>
      <c r="T133" s="6">
        <v>11402000</v>
      </c>
      <c r="U133" s="6">
        <v>11402000</v>
      </c>
      <c r="V133" s="6">
        <v>11402000</v>
      </c>
      <c r="W133" s="6">
        <v>11402000</v>
      </c>
      <c r="X133" s="6">
        <v>11402000</v>
      </c>
      <c r="Y133" s="6">
        <v>11402000</v>
      </c>
      <c r="Z133" s="6">
        <v>11402000</v>
      </c>
      <c r="AA133" s="6">
        <v>11402000</v>
      </c>
      <c r="AB133" s="6">
        <v>11402000</v>
      </c>
      <c r="AC133" s="6">
        <v>11402000</v>
      </c>
      <c r="AD133" s="6">
        <v>11402000</v>
      </c>
      <c r="AE133" s="6">
        <v>11402000</v>
      </c>
      <c r="AF133" s="6">
        <v>11402000</v>
      </c>
    </row>
    <row r="134" spans="1:32" x14ac:dyDescent="0.35">
      <c r="A134" t="s">
        <v>1379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t="s">
        <v>1380</v>
      </c>
      <c r="B135" s="6">
        <v>11434300</v>
      </c>
      <c r="C135" s="6">
        <v>11434300</v>
      </c>
      <c r="D135" s="6">
        <v>11434300</v>
      </c>
      <c r="E135" s="6">
        <v>11434300</v>
      </c>
      <c r="F135" s="6">
        <v>11434300</v>
      </c>
      <c r="G135" s="6">
        <v>11434300</v>
      </c>
      <c r="H135" s="6">
        <v>11434300</v>
      </c>
      <c r="I135" s="6">
        <v>11434300</v>
      </c>
      <c r="J135" s="6">
        <v>11434300</v>
      </c>
      <c r="K135" s="6">
        <v>11434300</v>
      </c>
      <c r="L135" s="6">
        <v>11434300</v>
      </c>
      <c r="M135" s="6">
        <v>11434300</v>
      </c>
      <c r="N135" s="6">
        <v>11434300</v>
      </c>
      <c r="O135" s="6">
        <v>11434300</v>
      </c>
      <c r="P135" s="6">
        <v>11434300</v>
      </c>
      <c r="Q135" s="6">
        <v>11434300</v>
      </c>
      <c r="R135" s="6">
        <v>11434300</v>
      </c>
      <c r="S135" s="6">
        <v>11434300</v>
      </c>
      <c r="T135" s="6">
        <v>11434300</v>
      </c>
      <c r="U135" s="6">
        <v>11434300</v>
      </c>
      <c r="V135" s="6">
        <v>11434300</v>
      </c>
      <c r="W135" s="6">
        <v>11434300</v>
      </c>
      <c r="X135" s="6">
        <v>11434300</v>
      </c>
      <c r="Y135" s="6">
        <v>11434300</v>
      </c>
      <c r="Z135" s="6">
        <v>11434300</v>
      </c>
      <c r="AA135" s="6">
        <v>11434300</v>
      </c>
      <c r="AB135" s="6">
        <v>11434300</v>
      </c>
      <c r="AC135" s="6">
        <v>11434300</v>
      </c>
      <c r="AD135" s="6">
        <v>11434300</v>
      </c>
      <c r="AE135" s="6">
        <v>11434300</v>
      </c>
      <c r="AF135" s="6">
        <v>11434300</v>
      </c>
    </row>
    <row r="136" spans="1:32" x14ac:dyDescent="0.35">
      <c r="A136" t="s">
        <v>244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t="s">
        <v>1381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t="s">
        <v>1382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t="s">
        <v>245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t="s">
        <v>1383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t="s">
        <v>1384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 t="s">
        <v>246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 t="s">
        <v>1385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 t="s">
        <v>1386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 t="s">
        <v>247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t="s">
        <v>1387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 t="s">
        <v>1388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5">
      <c r="A148" t="s">
        <v>248</v>
      </c>
      <c r="B148" s="6">
        <v>13701300</v>
      </c>
      <c r="C148" s="6">
        <v>13701300</v>
      </c>
      <c r="D148" s="6">
        <v>13701300</v>
      </c>
      <c r="E148" s="6">
        <v>13701300</v>
      </c>
      <c r="F148" s="6">
        <v>13701300</v>
      </c>
      <c r="G148" s="6">
        <v>13701300</v>
      </c>
      <c r="H148" s="6">
        <v>13701300</v>
      </c>
      <c r="I148" s="6">
        <v>13701300</v>
      </c>
      <c r="J148" s="6">
        <v>13701300</v>
      </c>
      <c r="K148" s="6">
        <v>13701300</v>
      </c>
      <c r="L148" s="6">
        <v>13701300</v>
      </c>
      <c r="M148" s="6">
        <v>13701300</v>
      </c>
      <c r="N148" s="6">
        <v>13701300</v>
      </c>
      <c r="O148" s="6">
        <v>13701300</v>
      </c>
      <c r="P148" s="6">
        <v>13701300</v>
      </c>
      <c r="Q148" s="6">
        <v>13701300</v>
      </c>
      <c r="R148" s="6">
        <v>13701300</v>
      </c>
      <c r="S148" s="6">
        <v>13701300</v>
      </c>
      <c r="T148" s="6">
        <v>13701300</v>
      </c>
      <c r="U148" s="6">
        <v>13701300</v>
      </c>
      <c r="V148" s="6">
        <v>13701300</v>
      </c>
      <c r="W148" s="6">
        <v>13701300</v>
      </c>
      <c r="X148" s="6">
        <v>13701300</v>
      </c>
      <c r="Y148" s="6">
        <v>13701300</v>
      </c>
      <c r="Z148" s="6">
        <v>13701300</v>
      </c>
      <c r="AA148" s="6">
        <v>13701300</v>
      </c>
      <c r="AB148" s="6">
        <v>13701300</v>
      </c>
      <c r="AC148" s="6">
        <v>13701300</v>
      </c>
      <c r="AD148" s="6">
        <v>13701300</v>
      </c>
      <c r="AE148" s="6">
        <v>13701300</v>
      </c>
      <c r="AF148" s="6">
        <v>13701300</v>
      </c>
    </row>
    <row r="149" spans="1:32" x14ac:dyDescent="0.35">
      <c r="A149" t="s">
        <v>1389</v>
      </c>
      <c r="B149" s="6">
        <v>15123500</v>
      </c>
      <c r="C149" s="6">
        <v>15123500</v>
      </c>
      <c r="D149" s="6">
        <v>15123500</v>
      </c>
      <c r="E149" s="6">
        <v>15123500</v>
      </c>
      <c r="F149" s="6">
        <v>15123500</v>
      </c>
      <c r="G149" s="6">
        <v>15123500</v>
      </c>
      <c r="H149" s="6">
        <v>15123500</v>
      </c>
      <c r="I149" s="6">
        <v>15123500</v>
      </c>
      <c r="J149" s="6">
        <v>15123500</v>
      </c>
      <c r="K149" s="6">
        <v>15123500</v>
      </c>
      <c r="L149" s="6">
        <v>15123500</v>
      </c>
      <c r="M149" s="6">
        <v>15123500</v>
      </c>
      <c r="N149" s="6">
        <v>15123500</v>
      </c>
      <c r="O149" s="6">
        <v>15123500</v>
      </c>
      <c r="P149" s="6">
        <v>15123500</v>
      </c>
      <c r="Q149" s="6">
        <v>15123500</v>
      </c>
      <c r="R149" s="6">
        <v>15123500</v>
      </c>
      <c r="S149" s="6">
        <v>15123500</v>
      </c>
      <c r="T149" s="6">
        <v>15123500</v>
      </c>
      <c r="U149" s="6">
        <v>15123500</v>
      </c>
      <c r="V149" s="6">
        <v>15123500</v>
      </c>
      <c r="W149" s="6">
        <v>15123500</v>
      </c>
      <c r="X149" s="6">
        <v>15123500</v>
      </c>
      <c r="Y149" s="6">
        <v>15123500</v>
      </c>
      <c r="Z149" s="6">
        <v>15123500</v>
      </c>
      <c r="AA149" s="6">
        <v>15123500</v>
      </c>
      <c r="AB149" s="6">
        <v>15123500</v>
      </c>
      <c r="AC149" s="6">
        <v>15123500</v>
      </c>
      <c r="AD149" s="6">
        <v>15123500</v>
      </c>
      <c r="AE149" s="6">
        <v>15123500</v>
      </c>
      <c r="AF149" s="6">
        <v>15123500</v>
      </c>
    </row>
    <row r="150" spans="1:32" x14ac:dyDescent="0.35">
      <c r="A150" t="s">
        <v>1390</v>
      </c>
      <c r="B150" s="6">
        <v>10476800</v>
      </c>
      <c r="C150" s="6">
        <v>10476800</v>
      </c>
      <c r="D150" s="6">
        <v>10476800</v>
      </c>
      <c r="E150" s="6">
        <v>10476800</v>
      </c>
      <c r="F150" s="6">
        <v>10476800</v>
      </c>
      <c r="G150" s="6">
        <v>10476800</v>
      </c>
      <c r="H150" s="6">
        <v>10476800</v>
      </c>
      <c r="I150" s="6">
        <v>10476800</v>
      </c>
      <c r="J150" s="6">
        <v>10476800</v>
      </c>
      <c r="K150" s="6">
        <v>10476800</v>
      </c>
      <c r="L150" s="6">
        <v>10476800</v>
      </c>
      <c r="M150" s="6">
        <v>10476800</v>
      </c>
      <c r="N150" s="6">
        <v>10476800</v>
      </c>
      <c r="O150" s="6">
        <v>10476800</v>
      </c>
      <c r="P150" s="6">
        <v>10476800</v>
      </c>
      <c r="Q150" s="6">
        <v>10476800</v>
      </c>
      <c r="R150" s="6">
        <v>10476800</v>
      </c>
      <c r="S150" s="6">
        <v>10476800</v>
      </c>
      <c r="T150" s="6">
        <v>10476800</v>
      </c>
      <c r="U150" s="6">
        <v>10476800</v>
      </c>
      <c r="V150" s="6">
        <v>10476800</v>
      </c>
      <c r="W150" s="6">
        <v>10476800</v>
      </c>
      <c r="X150" s="6">
        <v>10476800</v>
      </c>
      <c r="Y150" s="6">
        <v>10476800</v>
      </c>
      <c r="Z150" s="6">
        <v>10476800</v>
      </c>
      <c r="AA150" s="6">
        <v>10476800</v>
      </c>
      <c r="AB150" s="6">
        <v>10476800</v>
      </c>
      <c r="AC150" s="6">
        <v>10476800</v>
      </c>
      <c r="AD150" s="6">
        <v>10476800</v>
      </c>
      <c r="AE150" s="6">
        <v>10476800</v>
      </c>
      <c r="AF150" s="6">
        <v>10476800</v>
      </c>
    </row>
    <row r="151" spans="1:32" x14ac:dyDescent="0.35">
      <c r="A151" t="s">
        <v>249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 t="s">
        <v>1391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x14ac:dyDescent="0.35">
      <c r="A153" t="s">
        <v>1392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5">
      <c r="A154" t="s">
        <v>250</v>
      </c>
      <c r="B154" s="6">
        <v>10916000</v>
      </c>
      <c r="C154" s="6">
        <v>10916000</v>
      </c>
      <c r="D154" s="6">
        <v>10916000</v>
      </c>
      <c r="E154" s="6">
        <v>10916000</v>
      </c>
      <c r="F154" s="6">
        <v>10916000</v>
      </c>
      <c r="G154" s="6">
        <v>10916000</v>
      </c>
      <c r="H154" s="6">
        <v>10916000</v>
      </c>
      <c r="I154" s="6">
        <v>10916000</v>
      </c>
      <c r="J154" s="6">
        <v>10916000</v>
      </c>
      <c r="K154" s="6">
        <v>10916000</v>
      </c>
      <c r="L154" s="6">
        <v>10916000</v>
      </c>
      <c r="M154" s="6">
        <v>10916000</v>
      </c>
      <c r="N154" s="6">
        <v>10916000</v>
      </c>
      <c r="O154" s="6">
        <v>10916000</v>
      </c>
      <c r="P154" s="6">
        <v>10916000</v>
      </c>
      <c r="Q154" s="6">
        <v>10916000</v>
      </c>
      <c r="R154" s="6">
        <v>10916000</v>
      </c>
      <c r="S154" s="6">
        <v>10916000</v>
      </c>
      <c r="T154" s="6">
        <v>10916000</v>
      </c>
      <c r="U154" s="6">
        <v>10916000</v>
      </c>
      <c r="V154" s="6">
        <v>10916000</v>
      </c>
      <c r="W154" s="6">
        <v>10916000</v>
      </c>
      <c r="X154" s="6">
        <v>10916000</v>
      </c>
      <c r="Y154" s="6">
        <v>10916000</v>
      </c>
      <c r="Z154" s="6">
        <v>10916000</v>
      </c>
      <c r="AA154" s="6">
        <v>10916000</v>
      </c>
      <c r="AB154" s="6">
        <v>10916000</v>
      </c>
      <c r="AC154" s="6">
        <v>10916000</v>
      </c>
      <c r="AD154" s="6">
        <v>10916000</v>
      </c>
      <c r="AE154" s="6">
        <v>10916000</v>
      </c>
      <c r="AF154" s="6">
        <v>10916000</v>
      </c>
    </row>
    <row r="155" spans="1:32" x14ac:dyDescent="0.35">
      <c r="A155" t="s">
        <v>1393</v>
      </c>
      <c r="B155" s="6">
        <v>12518600</v>
      </c>
      <c r="C155" s="6">
        <v>12518600</v>
      </c>
      <c r="D155" s="6">
        <v>12518600</v>
      </c>
      <c r="E155" s="6">
        <v>12518600</v>
      </c>
      <c r="F155" s="6">
        <v>12518600</v>
      </c>
      <c r="G155" s="6">
        <v>12518600</v>
      </c>
      <c r="H155" s="6">
        <v>12518600</v>
      </c>
      <c r="I155" s="6">
        <v>12518600</v>
      </c>
      <c r="J155" s="6">
        <v>12518600</v>
      </c>
      <c r="K155" s="6">
        <v>12518600</v>
      </c>
      <c r="L155" s="6">
        <v>12518600</v>
      </c>
      <c r="M155" s="6">
        <v>12518600</v>
      </c>
      <c r="N155" s="6">
        <v>12518600</v>
      </c>
      <c r="O155" s="6">
        <v>12518600</v>
      </c>
      <c r="P155" s="6">
        <v>12518600</v>
      </c>
      <c r="Q155" s="6">
        <v>12518600</v>
      </c>
      <c r="R155" s="6">
        <v>12518600</v>
      </c>
      <c r="S155" s="6">
        <v>12518600</v>
      </c>
      <c r="T155" s="6">
        <v>12518600</v>
      </c>
      <c r="U155" s="6">
        <v>12518600</v>
      </c>
      <c r="V155" s="6">
        <v>12518600</v>
      </c>
      <c r="W155" s="6">
        <v>12518600</v>
      </c>
      <c r="X155" s="6">
        <v>12518600</v>
      </c>
      <c r="Y155" s="6">
        <v>12518600</v>
      </c>
      <c r="Z155" s="6">
        <v>12518600</v>
      </c>
      <c r="AA155" s="6">
        <v>12518600</v>
      </c>
      <c r="AB155" s="6">
        <v>12518600</v>
      </c>
      <c r="AC155" s="6">
        <v>12518600</v>
      </c>
      <c r="AD155" s="6">
        <v>12518600</v>
      </c>
      <c r="AE155" s="6">
        <v>12518600</v>
      </c>
      <c r="AF155" s="6">
        <v>12518600</v>
      </c>
    </row>
    <row r="156" spans="1:32" x14ac:dyDescent="0.35">
      <c r="A156" t="s">
        <v>1394</v>
      </c>
      <c r="B156" s="6">
        <v>7618010</v>
      </c>
      <c r="C156" s="6">
        <v>7618010</v>
      </c>
      <c r="D156" s="6">
        <v>7618010</v>
      </c>
      <c r="E156" s="6">
        <v>7618010</v>
      </c>
      <c r="F156" s="6">
        <v>7618010</v>
      </c>
      <c r="G156" s="6">
        <v>7618010</v>
      </c>
      <c r="H156" s="6">
        <v>7618010</v>
      </c>
      <c r="I156" s="6">
        <v>7618010</v>
      </c>
      <c r="J156" s="6">
        <v>7618010</v>
      </c>
      <c r="K156" s="6">
        <v>7618010</v>
      </c>
      <c r="L156" s="6">
        <v>7618010</v>
      </c>
      <c r="M156" s="6">
        <v>7618010</v>
      </c>
      <c r="N156" s="6">
        <v>7618010</v>
      </c>
      <c r="O156" s="6">
        <v>7618010</v>
      </c>
      <c r="P156" s="6">
        <v>7618010</v>
      </c>
      <c r="Q156" s="6">
        <v>7618010</v>
      </c>
      <c r="R156" s="6">
        <v>7618010</v>
      </c>
      <c r="S156" s="6">
        <v>7618010</v>
      </c>
      <c r="T156" s="6">
        <v>7618010</v>
      </c>
      <c r="U156" s="6">
        <v>7618010</v>
      </c>
      <c r="V156" s="6">
        <v>7618010</v>
      </c>
      <c r="W156" s="6">
        <v>7618010</v>
      </c>
      <c r="X156" s="6">
        <v>7618010</v>
      </c>
      <c r="Y156" s="6">
        <v>7618010</v>
      </c>
      <c r="Z156" s="6">
        <v>7618010</v>
      </c>
      <c r="AA156" s="6">
        <v>7618010</v>
      </c>
      <c r="AB156" s="6">
        <v>7618010</v>
      </c>
      <c r="AC156" s="6">
        <v>7618010</v>
      </c>
      <c r="AD156" s="6">
        <v>7618010</v>
      </c>
      <c r="AE156" s="6">
        <v>7618010</v>
      </c>
      <c r="AF156" s="6">
        <v>7618010</v>
      </c>
    </row>
    <row r="157" spans="1:32" x14ac:dyDescent="0.35">
      <c r="A157" t="s">
        <v>251</v>
      </c>
      <c r="B157" s="6">
        <v>10072800</v>
      </c>
      <c r="C157" s="6">
        <v>10072800</v>
      </c>
      <c r="D157" s="6">
        <v>10072800</v>
      </c>
      <c r="E157" s="6">
        <v>10072800</v>
      </c>
      <c r="F157" s="6">
        <v>10072800</v>
      </c>
      <c r="G157" s="6">
        <v>10072800</v>
      </c>
      <c r="H157" s="6">
        <v>10072800</v>
      </c>
      <c r="I157" s="6">
        <v>10072800</v>
      </c>
      <c r="J157" s="6">
        <v>10072800</v>
      </c>
      <c r="K157" s="6">
        <v>10072800</v>
      </c>
      <c r="L157" s="6">
        <v>10072800</v>
      </c>
      <c r="M157" s="6">
        <v>10072800</v>
      </c>
      <c r="N157" s="6">
        <v>10072800</v>
      </c>
      <c r="O157" s="6">
        <v>10072800</v>
      </c>
      <c r="P157" s="6">
        <v>10072800</v>
      </c>
      <c r="Q157" s="6">
        <v>10072800</v>
      </c>
      <c r="R157" s="6">
        <v>10072800</v>
      </c>
      <c r="S157" s="6">
        <v>10072800</v>
      </c>
      <c r="T157" s="6">
        <v>10072800</v>
      </c>
      <c r="U157" s="6">
        <v>10072800</v>
      </c>
      <c r="V157" s="6">
        <v>10072800</v>
      </c>
      <c r="W157" s="6">
        <v>10072800</v>
      </c>
      <c r="X157" s="6">
        <v>10072800</v>
      </c>
      <c r="Y157" s="6">
        <v>10072800</v>
      </c>
      <c r="Z157" s="6">
        <v>10072800</v>
      </c>
      <c r="AA157" s="6">
        <v>10072800</v>
      </c>
      <c r="AB157" s="6">
        <v>10072800</v>
      </c>
      <c r="AC157" s="6">
        <v>10072800</v>
      </c>
      <c r="AD157" s="6">
        <v>10072800</v>
      </c>
      <c r="AE157" s="6">
        <v>10072800</v>
      </c>
      <c r="AF157" s="6">
        <v>10072800</v>
      </c>
    </row>
    <row r="158" spans="1:32" x14ac:dyDescent="0.35">
      <c r="A158" t="s">
        <v>1395</v>
      </c>
      <c r="B158" s="6">
        <v>12170800</v>
      </c>
      <c r="C158" s="6">
        <v>12170800</v>
      </c>
      <c r="D158" s="6">
        <v>12170800</v>
      </c>
      <c r="E158" s="6">
        <v>12170800</v>
      </c>
      <c r="F158" s="6">
        <v>12170800</v>
      </c>
      <c r="G158" s="6">
        <v>12170800</v>
      </c>
      <c r="H158" s="6">
        <v>12170800</v>
      </c>
      <c r="I158" s="6">
        <v>12170800</v>
      </c>
      <c r="J158" s="6">
        <v>12170800</v>
      </c>
      <c r="K158" s="6">
        <v>12170800</v>
      </c>
      <c r="L158" s="6">
        <v>12170800</v>
      </c>
      <c r="M158" s="6">
        <v>12170800</v>
      </c>
      <c r="N158" s="6">
        <v>12170800</v>
      </c>
      <c r="O158" s="6">
        <v>12170800</v>
      </c>
      <c r="P158" s="6">
        <v>12170800</v>
      </c>
      <c r="Q158" s="6">
        <v>12170800</v>
      </c>
      <c r="R158" s="6">
        <v>12170800</v>
      </c>
      <c r="S158" s="6">
        <v>12170800</v>
      </c>
      <c r="T158" s="6">
        <v>12170800</v>
      </c>
      <c r="U158" s="6">
        <v>12170800</v>
      </c>
      <c r="V158" s="6">
        <v>12170800</v>
      </c>
      <c r="W158" s="6">
        <v>12170800</v>
      </c>
      <c r="X158" s="6">
        <v>12170800</v>
      </c>
      <c r="Y158" s="6">
        <v>12170800</v>
      </c>
      <c r="Z158" s="6">
        <v>12170800</v>
      </c>
      <c r="AA158" s="6">
        <v>12170800</v>
      </c>
      <c r="AB158" s="6">
        <v>12170800</v>
      </c>
      <c r="AC158" s="6">
        <v>12170800</v>
      </c>
      <c r="AD158" s="6">
        <v>12170800</v>
      </c>
      <c r="AE158" s="6">
        <v>12170800</v>
      </c>
      <c r="AF158" s="6">
        <v>12170800</v>
      </c>
    </row>
    <row r="159" spans="1:32" x14ac:dyDescent="0.35">
      <c r="A159" t="s">
        <v>1396</v>
      </c>
      <c r="B159" s="6">
        <v>10072800</v>
      </c>
      <c r="C159" s="6">
        <v>10072800</v>
      </c>
      <c r="D159" s="6">
        <v>10072800</v>
      </c>
      <c r="E159" s="6">
        <v>10072800</v>
      </c>
      <c r="F159" s="6">
        <v>10072800</v>
      </c>
      <c r="G159" s="6">
        <v>10072800</v>
      </c>
      <c r="H159" s="6">
        <v>10072800</v>
      </c>
      <c r="I159" s="6">
        <v>10072800</v>
      </c>
      <c r="J159" s="6">
        <v>10072800</v>
      </c>
      <c r="K159" s="6">
        <v>10072800</v>
      </c>
      <c r="L159" s="6">
        <v>10072800</v>
      </c>
      <c r="M159" s="6">
        <v>10072800</v>
      </c>
      <c r="N159" s="6">
        <v>10072800</v>
      </c>
      <c r="O159" s="6">
        <v>10072800</v>
      </c>
      <c r="P159" s="6">
        <v>10072800</v>
      </c>
      <c r="Q159" s="6">
        <v>10072800</v>
      </c>
      <c r="R159" s="6">
        <v>10072800</v>
      </c>
      <c r="S159" s="6">
        <v>10072800</v>
      </c>
      <c r="T159" s="6">
        <v>10072800</v>
      </c>
      <c r="U159" s="6">
        <v>10072800</v>
      </c>
      <c r="V159" s="6">
        <v>10072800</v>
      </c>
      <c r="W159" s="6">
        <v>10072800</v>
      </c>
      <c r="X159" s="6">
        <v>10072800</v>
      </c>
      <c r="Y159" s="6">
        <v>10072800</v>
      </c>
      <c r="Z159" s="6">
        <v>10072800</v>
      </c>
      <c r="AA159" s="6">
        <v>10072800</v>
      </c>
      <c r="AB159" s="6">
        <v>10072800</v>
      </c>
      <c r="AC159" s="6">
        <v>10072800</v>
      </c>
      <c r="AD159" s="6">
        <v>10072800</v>
      </c>
      <c r="AE159" s="6">
        <v>10072800</v>
      </c>
      <c r="AF159" s="6">
        <v>10072800</v>
      </c>
    </row>
    <row r="160" spans="1:32" x14ac:dyDescent="0.35">
      <c r="A160" t="s">
        <v>252</v>
      </c>
      <c r="B160" s="6">
        <v>10252400</v>
      </c>
      <c r="C160" s="6">
        <v>10252400</v>
      </c>
      <c r="D160" s="6">
        <v>10252400</v>
      </c>
      <c r="E160" s="6">
        <v>10252400</v>
      </c>
      <c r="F160" s="6">
        <v>10252400</v>
      </c>
      <c r="G160" s="6">
        <v>10252400</v>
      </c>
      <c r="H160" s="6">
        <v>10252400</v>
      </c>
      <c r="I160" s="6">
        <v>10252400</v>
      </c>
      <c r="J160" s="6">
        <v>10252400</v>
      </c>
      <c r="K160" s="6">
        <v>10252400</v>
      </c>
      <c r="L160" s="6">
        <v>10252400</v>
      </c>
      <c r="M160" s="6">
        <v>10252400</v>
      </c>
      <c r="N160" s="6">
        <v>10252400</v>
      </c>
      <c r="O160" s="6">
        <v>10252400</v>
      </c>
      <c r="P160" s="6">
        <v>10252400</v>
      </c>
      <c r="Q160" s="6">
        <v>10252400</v>
      </c>
      <c r="R160" s="6">
        <v>10252400</v>
      </c>
      <c r="S160" s="6">
        <v>10252400</v>
      </c>
      <c r="T160" s="6">
        <v>10252400</v>
      </c>
      <c r="U160" s="6">
        <v>10252400</v>
      </c>
      <c r="V160" s="6">
        <v>10252400</v>
      </c>
      <c r="W160" s="6">
        <v>10252400</v>
      </c>
      <c r="X160" s="6">
        <v>10252400</v>
      </c>
      <c r="Y160" s="6">
        <v>10252400</v>
      </c>
      <c r="Z160" s="6">
        <v>10252400</v>
      </c>
      <c r="AA160" s="6">
        <v>10252400</v>
      </c>
      <c r="AB160" s="6">
        <v>10252400</v>
      </c>
      <c r="AC160" s="6">
        <v>10252400</v>
      </c>
      <c r="AD160" s="6">
        <v>10252400</v>
      </c>
      <c r="AE160" s="6">
        <v>10252400</v>
      </c>
      <c r="AF160" s="6">
        <v>10252400</v>
      </c>
    </row>
    <row r="161" spans="1:32" x14ac:dyDescent="0.35">
      <c r="A161" t="s">
        <v>1397</v>
      </c>
      <c r="B161" s="6">
        <v>12477700</v>
      </c>
      <c r="C161" s="6">
        <v>12477700</v>
      </c>
      <c r="D161" s="6">
        <v>12477700</v>
      </c>
      <c r="E161" s="6">
        <v>12477700</v>
      </c>
      <c r="F161" s="6">
        <v>12477700</v>
      </c>
      <c r="G161" s="6">
        <v>12477700</v>
      </c>
      <c r="H161" s="6">
        <v>12477700</v>
      </c>
      <c r="I161" s="6">
        <v>12477700</v>
      </c>
      <c r="J161" s="6">
        <v>12477700</v>
      </c>
      <c r="K161" s="6">
        <v>12477700</v>
      </c>
      <c r="L161" s="6">
        <v>12477700</v>
      </c>
      <c r="M161" s="6">
        <v>12477700</v>
      </c>
      <c r="N161" s="6">
        <v>12477700</v>
      </c>
      <c r="O161" s="6">
        <v>12477700</v>
      </c>
      <c r="P161" s="6">
        <v>12477700</v>
      </c>
      <c r="Q161" s="6">
        <v>12477700</v>
      </c>
      <c r="R161" s="6">
        <v>12477700</v>
      </c>
      <c r="S161" s="6">
        <v>12477700</v>
      </c>
      <c r="T161" s="6">
        <v>12477700</v>
      </c>
      <c r="U161" s="6">
        <v>12477700</v>
      </c>
      <c r="V161" s="6">
        <v>12477700</v>
      </c>
      <c r="W161" s="6">
        <v>12477700</v>
      </c>
      <c r="X161" s="6">
        <v>12477700</v>
      </c>
      <c r="Y161" s="6">
        <v>12477700</v>
      </c>
      <c r="Z161" s="6">
        <v>12477700</v>
      </c>
      <c r="AA161" s="6">
        <v>12477700</v>
      </c>
      <c r="AB161" s="6">
        <v>12477700</v>
      </c>
      <c r="AC161" s="6">
        <v>12477700</v>
      </c>
      <c r="AD161" s="6">
        <v>12477700</v>
      </c>
      <c r="AE161" s="6">
        <v>12477700</v>
      </c>
      <c r="AF161" s="6">
        <v>12477700</v>
      </c>
    </row>
    <row r="162" spans="1:32" x14ac:dyDescent="0.35">
      <c r="A162" t="s">
        <v>1398</v>
      </c>
      <c r="B162" s="6">
        <v>17324800</v>
      </c>
      <c r="C162" s="6">
        <v>17324800</v>
      </c>
      <c r="D162" s="6">
        <v>17324800</v>
      </c>
      <c r="E162" s="6">
        <v>17324800</v>
      </c>
      <c r="F162" s="6">
        <v>17324800</v>
      </c>
      <c r="G162" s="6">
        <v>17324800</v>
      </c>
      <c r="H162" s="6">
        <v>17324800</v>
      </c>
      <c r="I162" s="6">
        <v>17324800</v>
      </c>
      <c r="J162" s="6">
        <v>17324800</v>
      </c>
      <c r="K162" s="6">
        <v>17324800</v>
      </c>
      <c r="L162" s="6">
        <v>17324800</v>
      </c>
      <c r="M162" s="6">
        <v>17324800</v>
      </c>
      <c r="N162" s="6">
        <v>17324800</v>
      </c>
      <c r="O162" s="6">
        <v>17324800</v>
      </c>
      <c r="P162" s="6">
        <v>17324800</v>
      </c>
      <c r="Q162" s="6">
        <v>17324800</v>
      </c>
      <c r="R162" s="6">
        <v>17324800</v>
      </c>
      <c r="S162" s="6">
        <v>17324800</v>
      </c>
      <c r="T162" s="6">
        <v>17324800</v>
      </c>
      <c r="U162" s="6">
        <v>17324800</v>
      </c>
      <c r="V162" s="6">
        <v>17324800</v>
      </c>
      <c r="W162" s="6">
        <v>17324800</v>
      </c>
      <c r="X162" s="6">
        <v>17324800</v>
      </c>
      <c r="Y162" s="6">
        <v>17324800</v>
      </c>
      <c r="Z162" s="6">
        <v>17324800</v>
      </c>
      <c r="AA162" s="6">
        <v>17324800</v>
      </c>
      <c r="AB162" s="6">
        <v>17324800</v>
      </c>
      <c r="AC162" s="6">
        <v>17324800</v>
      </c>
      <c r="AD162" s="6">
        <v>17324800</v>
      </c>
      <c r="AE162" s="6">
        <v>17324800</v>
      </c>
      <c r="AF162" s="6">
        <v>17324800</v>
      </c>
    </row>
    <row r="163" spans="1:32" x14ac:dyDescent="0.35">
      <c r="A163" t="s">
        <v>253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 t="s">
        <v>1399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35">
      <c r="A165" t="s">
        <v>1400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 t="s">
        <v>254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 t="s">
        <v>1401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 t="s">
        <v>1402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 t="s">
        <v>255</v>
      </c>
      <c r="B169" s="6">
        <v>9699980</v>
      </c>
      <c r="C169" s="6">
        <v>9699980</v>
      </c>
      <c r="D169" s="6">
        <v>9699980</v>
      </c>
      <c r="E169" s="6">
        <v>9699980</v>
      </c>
      <c r="F169" s="6">
        <v>9699980</v>
      </c>
      <c r="G169" s="6">
        <v>9699980</v>
      </c>
      <c r="H169" s="6">
        <v>9699980</v>
      </c>
      <c r="I169" s="6">
        <v>9699980</v>
      </c>
      <c r="J169" s="6">
        <v>9699980</v>
      </c>
      <c r="K169" s="6">
        <v>9699980</v>
      </c>
      <c r="L169" s="6">
        <v>9699980</v>
      </c>
      <c r="M169" s="6">
        <v>9699980</v>
      </c>
      <c r="N169" s="6">
        <v>9699980</v>
      </c>
      <c r="O169" s="6">
        <v>9699980</v>
      </c>
      <c r="P169" s="6">
        <v>9699980</v>
      </c>
      <c r="Q169" s="6">
        <v>9699980</v>
      </c>
      <c r="R169" s="6">
        <v>9699980</v>
      </c>
      <c r="S169" s="6">
        <v>9699980</v>
      </c>
      <c r="T169" s="6">
        <v>9699980</v>
      </c>
      <c r="U169" s="6">
        <v>9699980</v>
      </c>
      <c r="V169" s="6">
        <v>9699980</v>
      </c>
      <c r="W169" s="6">
        <v>9699980</v>
      </c>
      <c r="X169" s="6">
        <v>9699980</v>
      </c>
      <c r="Y169" s="6">
        <v>9699980</v>
      </c>
      <c r="Z169" s="6">
        <v>9699980</v>
      </c>
      <c r="AA169" s="6">
        <v>9699980</v>
      </c>
      <c r="AB169" s="6">
        <v>9699980</v>
      </c>
      <c r="AC169" s="6">
        <v>9699980</v>
      </c>
      <c r="AD169" s="6">
        <v>9699980</v>
      </c>
      <c r="AE169" s="6">
        <v>9699980</v>
      </c>
      <c r="AF169" s="6">
        <v>9699980</v>
      </c>
    </row>
    <row r="170" spans="1:32" x14ac:dyDescent="0.35">
      <c r="A170" t="s">
        <v>1403</v>
      </c>
      <c r="B170" s="6">
        <v>11705000</v>
      </c>
      <c r="C170" s="6">
        <v>11705000</v>
      </c>
      <c r="D170" s="6">
        <v>11705000</v>
      </c>
      <c r="E170" s="6">
        <v>11705000</v>
      </c>
      <c r="F170" s="6">
        <v>11705000</v>
      </c>
      <c r="G170" s="6">
        <v>11705000</v>
      </c>
      <c r="H170" s="6">
        <v>11705000</v>
      </c>
      <c r="I170" s="6">
        <v>11705000</v>
      </c>
      <c r="J170" s="6">
        <v>11705000</v>
      </c>
      <c r="K170" s="6">
        <v>11705000</v>
      </c>
      <c r="L170" s="6">
        <v>11705000</v>
      </c>
      <c r="M170" s="6">
        <v>11705000</v>
      </c>
      <c r="N170" s="6">
        <v>11705000</v>
      </c>
      <c r="O170" s="6">
        <v>11705000</v>
      </c>
      <c r="P170" s="6">
        <v>11705000</v>
      </c>
      <c r="Q170" s="6">
        <v>11705000</v>
      </c>
      <c r="R170" s="6">
        <v>11705000</v>
      </c>
      <c r="S170" s="6">
        <v>11705000</v>
      </c>
      <c r="T170" s="6">
        <v>11705000</v>
      </c>
      <c r="U170" s="6">
        <v>11705000</v>
      </c>
      <c r="V170" s="6">
        <v>11705000</v>
      </c>
      <c r="W170" s="6">
        <v>11705000</v>
      </c>
      <c r="X170" s="6">
        <v>11705000</v>
      </c>
      <c r="Y170" s="6">
        <v>11705000</v>
      </c>
      <c r="Z170" s="6">
        <v>11705000</v>
      </c>
      <c r="AA170" s="6">
        <v>11705000</v>
      </c>
      <c r="AB170" s="6">
        <v>11705000</v>
      </c>
      <c r="AC170" s="6">
        <v>11705000</v>
      </c>
      <c r="AD170" s="6">
        <v>11705000</v>
      </c>
      <c r="AE170" s="6">
        <v>11705000</v>
      </c>
      <c r="AF170" s="6">
        <v>11705000</v>
      </c>
    </row>
    <row r="171" spans="1:32" x14ac:dyDescent="0.35">
      <c r="A171" t="s">
        <v>1404</v>
      </c>
      <c r="B171" s="6">
        <v>9699980</v>
      </c>
      <c r="C171" s="6">
        <v>9699980</v>
      </c>
      <c r="D171" s="6">
        <v>9699980</v>
      </c>
      <c r="E171" s="6">
        <v>9699980</v>
      </c>
      <c r="F171" s="6">
        <v>9699980</v>
      </c>
      <c r="G171" s="6">
        <v>9699980</v>
      </c>
      <c r="H171" s="6">
        <v>9699980</v>
      </c>
      <c r="I171" s="6">
        <v>9699980</v>
      </c>
      <c r="J171" s="6">
        <v>9699980</v>
      </c>
      <c r="K171" s="6">
        <v>9699980</v>
      </c>
      <c r="L171" s="6">
        <v>9699980</v>
      </c>
      <c r="M171" s="6">
        <v>9699980</v>
      </c>
      <c r="N171" s="6">
        <v>9699980</v>
      </c>
      <c r="O171" s="6">
        <v>9699980</v>
      </c>
      <c r="P171" s="6">
        <v>9699980</v>
      </c>
      <c r="Q171" s="6">
        <v>9699980</v>
      </c>
      <c r="R171" s="6">
        <v>9699980</v>
      </c>
      <c r="S171" s="6">
        <v>9699980</v>
      </c>
      <c r="T171" s="6">
        <v>9699980</v>
      </c>
      <c r="U171" s="6">
        <v>9699980</v>
      </c>
      <c r="V171" s="6">
        <v>9699980</v>
      </c>
      <c r="W171" s="6">
        <v>9699980</v>
      </c>
      <c r="X171" s="6">
        <v>9699980</v>
      </c>
      <c r="Y171" s="6">
        <v>9699980</v>
      </c>
      <c r="Z171" s="6">
        <v>9699980</v>
      </c>
      <c r="AA171" s="6">
        <v>9699980</v>
      </c>
      <c r="AB171" s="6">
        <v>9699980</v>
      </c>
      <c r="AC171" s="6">
        <v>9699980</v>
      </c>
      <c r="AD171" s="6">
        <v>9699980</v>
      </c>
      <c r="AE171" s="6">
        <v>9699980</v>
      </c>
      <c r="AF171" s="6">
        <v>9699980</v>
      </c>
    </row>
    <row r="172" spans="1:32" x14ac:dyDescent="0.35">
      <c r="A172" t="s">
        <v>256</v>
      </c>
      <c r="B172" s="6">
        <v>13701300</v>
      </c>
      <c r="C172" s="6">
        <v>13701300</v>
      </c>
      <c r="D172" s="6">
        <v>13701300</v>
      </c>
      <c r="E172" s="6">
        <v>13701300</v>
      </c>
      <c r="F172" s="6">
        <v>13701300</v>
      </c>
      <c r="G172" s="6">
        <v>13701300</v>
      </c>
      <c r="H172" s="6">
        <v>13701300</v>
      </c>
      <c r="I172" s="6">
        <v>13701300</v>
      </c>
      <c r="J172" s="6">
        <v>13701300</v>
      </c>
      <c r="K172" s="6">
        <v>13701300</v>
      </c>
      <c r="L172" s="6">
        <v>13701300</v>
      </c>
      <c r="M172" s="6">
        <v>13701300</v>
      </c>
      <c r="N172" s="6">
        <v>13701300</v>
      </c>
      <c r="O172" s="6">
        <v>13701300</v>
      </c>
      <c r="P172" s="6">
        <v>13701300</v>
      </c>
      <c r="Q172" s="6">
        <v>13701300</v>
      </c>
      <c r="R172" s="6">
        <v>13701300</v>
      </c>
      <c r="S172" s="6">
        <v>13701300</v>
      </c>
      <c r="T172" s="6">
        <v>13701300</v>
      </c>
      <c r="U172" s="6">
        <v>13701300</v>
      </c>
      <c r="V172" s="6">
        <v>13701300</v>
      </c>
      <c r="W172" s="6">
        <v>13701300</v>
      </c>
      <c r="X172" s="6">
        <v>13701300</v>
      </c>
      <c r="Y172" s="6">
        <v>13701300</v>
      </c>
      <c r="Z172" s="6">
        <v>13701300</v>
      </c>
      <c r="AA172" s="6">
        <v>13701300</v>
      </c>
      <c r="AB172" s="6">
        <v>13701300</v>
      </c>
      <c r="AC172" s="6">
        <v>13701300</v>
      </c>
      <c r="AD172" s="6">
        <v>13701300</v>
      </c>
      <c r="AE172" s="6">
        <v>13701300</v>
      </c>
      <c r="AF172" s="6">
        <v>13701300</v>
      </c>
    </row>
    <row r="173" spans="1:32" x14ac:dyDescent="0.35">
      <c r="A173" t="s">
        <v>1405</v>
      </c>
      <c r="B173" s="6">
        <v>15123500</v>
      </c>
      <c r="C173" s="6">
        <v>15123500</v>
      </c>
      <c r="D173" s="6">
        <v>15123500</v>
      </c>
      <c r="E173" s="6">
        <v>15123500</v>
      </c>
      <c r="F173" s="6">
        <v>15123500</v>
      </c>
      <c r="G173" s="6">
        <v>15123500</v>
      </c>
      <c r="H173" s="6">
        <v>15123500</v>
      </c>
      <c r="I173" s="6">
        <v>15123500</v>
      </c>
      <c r="J173" s="6">
        <v>15123500</v>
      </c>
      <c r="K173" s="6">
        <v>15123500</v>
      </c>
      <c r="L173" s="6">
        <v>15123500</v>
      </c>
      <c r="M173" s="6">
        <v>15123500</v>
      </c>
      <c r="N173" s="6">
        <v>15123500</v>
      </c>
      <c r="O173" s="6">
        <v>15123500</v>
      </c>
      <c r="P173" s="6">
        <v>15123500</v>
      </c>
      <c r="Q173" s="6">
        <v>15123500</v>
      </c>
      <c r="R173" s="6">
        <v>15123500</v>
      </c>
      <c r="S173" s="6">
        <v>15123500</v>
      </c>
      <c r="T173" s="6">
        <v>15123500</v>
      </c>
      <c r="U173" s="6">
        <v>15123500</v>
      </c>
      <c r="V173" s="6">
        <v>15123500</v>
      </c>
      <c r="W173" s="6">
        <v>15123500</v>
      </c>
      <c r="X173" s="6">
        <v>15123500</v>
      </c>
      <c r="Y173" s="6">
        <v>15123500</v>
      </c>
      <c r="Z173" s="6">
        <v>15123500</v>
      </c>
      <c r="AA173" s="6">
        <v>15123500</v>
      </c>
      <c r="AB173" s="6">
        <v>15123500</v>
      </c>
      <c r="AC173" s="6">
        <v>15123500</v>
      </c>
      <c r="AD173" s="6">
        <v>15123500</v>
      </c>
      <c r="AE173" s="6">
        <v>15123500</v>
      </c>
      <c r="AF173" s="6">
        <v>15123500</v>
      </c>
    </row>
    <row r="174" spans="1:32" x14ac:dyDescent="0.35">
      <c r="A174" t="s">
        <v>1406</v>
      </c>
      <c r="B174" s="6">
        <v>10476800</v>
      </c>
      <c r="C174" s="6">
        <v>10476800</v>
      </c>
      <c r="D174" s="6">
        <v>10476800</v>
      </c>
      <c r="E174" s="6">
        <v>10476800</v>
      </c>
      <c r="F174" s="6">
        <v>10476800</v>
      </c>
      <c r="G174" s="6">
        <v>10476800</v>
      </c>
      <c r="H174" s="6">
        <v>10476800</v>
      </c>
      <c r="I174" s="6">
        <v>10476800</v>
      </c>
      <c r="J174" s="6">
        <v>10476800</v>
      </c>
      <c r="K174" s="6">
        <v>10476800</v>
      </c>
      <c r="L174" s="6">
        <v>10476800</v>
      </c>
      <c r="M174" s="6">
        <v>10476800</v>
      </c>
      <c r="N174" s="6">
        <v>10476800</v>
      </c>
      <c r="O174" s="6">
        <v>10476800</v>
      </c>
      <c r="P174" s="6">
        <v>10476800</v>
      </c>
      <c r="Q174" s="6">
        <v>10476800</v>
      </c>
      <c r="R174" s="6">
        <v>10476800</v>
      </c>
      <c r="S174" s="6">
        <v>10476800</v>
      </c>
      <c r="T174" s="6">
        <v>10476800</v>
      </c>
      <c r="U174" s="6">
        <v>10476800</v>
      </c>
      <c r="V174" s="6">
        <v>10476800</v>
      </c>
      <c r="W174" s="6">
        <v>10476800</v>
      </c>
      <c r="X174" s="6">
        <v>10476800</v>
      </c>
      <c r="Y174" s="6">
        <v>10476800</v>
      </c>
      <c r="Z174" s="6">
        <v>10476800</v>
      </c>
      <c r="AA174" s="6">
        <v>10476800</v>
      </c>
      <c r="AB174" s="6">
        <v>10476800</v>
      </c>
      <c r="AC174" s="6">
        <v>10476800</v>
      </c>
      <c r="AD174" s="6">
        <v>10476800</v>
      </c>
      <c r="AE174" s="6">
        <v>10476800</v>
      </c>
      <c r="AF174" s="6">
        <v>10476800</v>
      </c>
    </row>
    <row r="177" spans="1:32" x14ac:dyDescent="0.35">
      <c r="A177" t="s">
        <v>1320</v>
      </c>
      <c r="B177">
        <v>2020</v>
      </c>
      <c r="C177">
        <v>2021</v>
      </c>
      <c r="D177">
        <v>2022</v>
      </c>
      <c r="E177">
        <v>2023</v>
      </c>
      <c r="F177">
        <v>2024</v>
      </c>
      <c r="G177">
        <v>2025</v>
      </c>
      <c r="H177">
        <v>2026</v>
      </c>
      <c r="I177">
        <v>2027</v>
      </c>
      <c r="J177">
        <v>2028</v>
      </c>
      <c r="K177">
        <v>2029</v>
      </c>
      <c r="L177">
        <v>2030</v>
      </c>
      <c r="M177">
        <v>2031</v>
      </c>
      <c r="N177">
        <v>2032</v>
      </c>
      <c r="O177">
        <v>2033</v>
      </c>
      <c r="P177">
        <v>2034</v>
      </c>
      <c r="Q177">
        <v>2035</v>
      </c>
      <c r="R177">
        <v>2036</v>
      </c>
      <c r="S177">
        <v>2037</v>
      </c>
      <c r="T177">
        <v>2038</v>
      </c>
      <c r="U177">
        <v>2039</v>
      </c>
      <c r="V177">
        <v>2040</v>
      </c>
      <c r="W177">
        <v>2041</v>
      </c>
      <c r="X177">
        <v>2042</v>
      </c>
      <c r="Y177">
        <v>2043</v>
      </c>
      <c r="Z177">
        <v>2044</v>
      </c>
      <c r="AA177">
        <v>2045</v>
      </c>
      <c r="AB177">
        <v>2046</v>
      </c>
      <c r="AC177">
        <v>2047</v>
      </c>
      <c r="AD177">
        <v>2048</v>
      </c>
      <c r="AE177">
        <v>2049</v>
      </c>
      <c r="AF177">
        <v>2050</v>
      </c>
    </row>
    <row r="178" spans="1:32" x14ac:dyDescent="0.35">
      <c r="A178" t="s">
        <v>257</v>
      </c>
      <c r="B178">
        <v>0.26400000000000001</v>
      </c>
      <c r="C178">
        <v>0.26400000000000001</v>
      </c>
      <c r="D178">
        <v>0.26400000000000001</v>
      </c>
      <c r="E178">
        <v>0.26400000000000001</v>
      </c>
      <c r="F178">
        <v>0.26400000000000001</v>
      </c>
      <c r="G178">
        <v>0.26400000000000001</v>
      </c>
      <c r="H178">
        <v>0.26400000000000001</v>
      </c>
      <c r="I178">
        <v>0.26400000000000001</v>
      </c>
      <c r="J178">
        <v>0.26400000000000001</v>
      </c>
      <c r="K178">
        <v>0.26400000000000001</v>
      </c>
      <c r="L178">
        <v>0.26400000000000001</v>
      </c>
      <c r="M178">
        <v>0.26400000000000001</v>
      </c>
      <c r="N178">
        <v>0.26400000000000001</v>
      </c>
      <c r="O178">
        <v>0.26400000000000001</v>
      </c>
      <c r="P178">
        <v>0.26400000000000001</v>
      </c>
      <c r="Q178">
        <v>0.26400000000000001</v>
      </c>
      <c r="R178">
        <v>0.26400000000000001</v>
      </c>
      <c r="S178">
        <v>0.26400000000000001</v>
      </c>
      <c r="T178">
        <v>0.26400000000000001</v>
      </c>
      <c r="U178">
        <v>0.26400000000000001</v>
      </c>
      <c r="V178">
        <v>0.26400000000000001</v>
      </c>
      <c r="W178">
        <v>0.26400000000000001</v>
      </c>
      <c r="X178">
        <v>0.26400000000000001</v>
      </c>
      <c r="Y178">
        <v>0.26400000000000001</v>
      </c>
      <c r="Z178">
        <v>0.26400000000000001</v>
      </c>
      <c r="AA178">
        <v>0.26400000000000001</v>
      </c>
      <c r="AB178">
        <v>0.26400000000000001</v>
      </c>
      <c r="AC178">
        <v>0.26400000000000001</v>
      </c>
      <c r="AD178">
        <v>0.26400000000000001</v>
      </c>
      <c r="AE178">
        <v>0.26400000000000001</v>
      </c>
      <c r="AF178">
        <v>0.26400000000000001</v>
      </c>
    </row>
    <row r="179" spans="1:32" x14ac:dyDescent="0.35">
      <c r="A179" t="s">
        <v>1407</v>
      </c>
      <c r="B179">
        <v>0.26</v>
      </c>
      <c r="C179">
        <v>0.26</v>
      </c>
      <c r="D179">
        <v>0.26</v>
      </c>
      <c r="E179">
        <v>0.26</v>
      </c>
      <c r="F179">
        <v>0.26</v>
      </c>
      <c r="G179">
        <v>0.26</v>
      </c>
      <c r="H179">
        <v>0.26</v>
      </c>
      <c r="I179">
        <v>0.26</v>
      </c>
      <c r="J179">
        <v>0.26</v>
      </c>
      <c r="K179">
        <v>0.26</v>
      </c>
      <c r="L179">
        <v>0.26</v>
      </c>
      <c r="M179">
        <v>0.26</v>
      </c>
      <c r="N179">
        <v>0.26</v>
      </c>
      <c r="O179">
        <v>0.26</v>
      </c>
      <c r="P179">
        <v>0.26</v>
      </c>
      <c r="Q179">
        <v>0.26</v>
      </c>
      <c r="R179">
        <v>0.26</v>
      </c>
      <c r="S179">
        <v>0.26</v>
      </c>
      <c r="T179">
        <v>0.26</v>
      </c>
      <c r="U179">
        <v>0.26</v>
      </c>
      <c r="V179">
        <v>0.26</v>
      </c>
      <c r="W179">
        <v>0.26</v>
      </c>
      <c r="X179">
        <v>0.26</v>
      </c>
      <c r="Y179">
        <v>0.26</v>
      </c>
      <c r="Z179">
        <v>0.26</v>
      </c>
      <c r="AA179">
        <v>0.26</v>
      </c>
      <c r="AB179">
        <v>0.26</v>
      </c>
      <c r="AC179">
        <v>0.26</v>
      </c>
      <c r="AD179">
        <v>0.26</v>
      </c>
      <c r="AE179">
        <v>0.26</v>
      </c>
      <c r="AF179">
        <v>0.26</v>
      </c>
    </row>
    <row r="180" spans="1:32" x14ac:dyDescent="0.35">
      <c r="A180" t="s">
        <v>1408</v>
      </c>
      <c r="B180">
        <v>0.40300000000000002</v>
      </c>
      <c r="C180">
        <v>0.40300000000000002</v>
      </c>
      <c r="D180">
        <v>0.40300000000000002</v>
      </c>
      <c r="E180">
        <v>0.40300000000000002</v>
      </c>
      <c r="F180">
        <v>0.40300000000000002</v>
      </c>
      <c r="G180">
        <v>0.40300000000000002</v>
      </c>
      <c r="H180">
        <v>0.40300000000000002</v>
      </c>
      <c r="I180">
        <v>0.40300000000000002</v>
      </c>
      <c r="J180">
        <v>0.40300000000000002</v>
      </c>
      <c r="K180">
        <v>0.40300000000000002</v>
      </c>
      <c r="L180">
        <v>0.40300000000000002</v>
      </c>
      <c r="M180">
        <v>0.40300000000000002</v>
      </c>
      <c r="N180">
        <v>0.40300000000000002</v>
      </c>
      <c r="O180">
        <v>0.40300000000000002</v>
      </c>
      <c r="P180">
        <v>0.40300000000000002</v>
      </c>
      <c r="Q180">
        <v>0.40300000000000002</v>
      </c>
      <c r="R180">
        <v>0.40300000000000002</v>
      </c>
      <c r="S180">
        <v>0.40300000000000002</v>
      </c>
      <c r="T180">
        <v>0.40300000000000002</v>
      </c>
      <c r="U180">
        <v>0.40300000000000002</v>
      </c>
      <c r="V180">
        <v>0.40300000000000002</v>
      </c>
      <c r="W180">
        <v>0.40300000000000002</v>
      </c>
      <c r="X180">
        <v>0.40300000000000002</v>
      </c>
      <c r="Y180">
        <v>0.40300000000000002</v>
      </c>
      <c r="Z180">
        <v>0.40300000000000002</v>
      </c>
      <c r="AA180">
        <v>0.40300000000000002</v>
      </c>
      <c r="AB180">
        <v>0.40300000000000002</v>
      </c>
      <c r="AC180">
        <v>0.40300000000000002</v>
      </c>
      <c r="AD180">
        <v>0.40300000000000002</v>
      </c>
      <c r="AE180">
        <v>0.40300000000000002</v>
      </c>
      <c r="AF180">
        <v>0.40300000000000002</v>
      </c>
    </row>
    <row r="181" spans="1:32" x14ac:dyDescent="0.35">
      <c r="A181" t="s">
        <v>1409</v>
      </c>
      <c r="B181">
        <v>0.28599999999999998</v>
      </c>
      <c r="C181">
        <v>0.28599999999999998</v>
      </c>
      <c r="D181">
        <v>0.28599999999999998</v>
      </c>
      <c r="E181">
        <v>0.28599999999999998</v>
      </c>
      <c r="F181">
        <v>0.28599999999999998</v>
      </c>
      <c r="G181">
        <v>0.28599999999999998</v>
      </c>
      <c r="H181">
        <v>0.28599999999999998</v>
      </c>
      <c r="I181">
        <v>0.28599999999999998</v>
      </c>
      <c r="J181">
        <v>0.28599999999999998</v>
      </c>
      <c r="K181">
        <v>0.28599999999999998</v>
      </c>
      <c r="L181">
        <v>0.28599999999999998</v>
      </c>
      <c r="M181">
        <v>0.28599999999999998</v>
      </c>
      <c r="N181">
        <v>0.28599999999999998</v>
      </c>
      <c r="O181">
        <v>0.28599999999999998</v>
      </c>
      <c r="P181">
        <v>0.28599999999999998</v>
      </c>
      <c r="Q181">
        <v>0.28599999999999998</v>
      </c>
      <c r="R181">
        <v>0.28599999999999998</v>
      </c>
      <c r="S181">
        <v>0.28599999999999998</v>
      </c>
      <c r="T181">
        <v>0.28599999999999998</v>
      </c>
      <c r="U181">
        <v>0.28599999999999998</v>
      </c>
      <c r="V181">
        <v>0.28599999999999998</v>
      </c>
      <c r="W181">
        <v>0.28599999999999998</v>
      </c>
      <c r="X181">
        <v>0.28599999999999998</v>
      </c>
      <c r="Y181">
        <v>0.28599999999999998</v>
      </c>
      <c r="Z181">
        <v>0.28599999999999998</v>
      </c>
      <c r="AA181">
        <v>0.28599999999999998</v>
      </c>
      <c r="AB181">
        <v>0.28599999999999998</v>
      </c>
      <c r="AC181">
        <v>0.28599999999999998</v>
      </c>
      <c r="AD181">
        <v>0.28599999999999998</v>
      </c>
      <c r="AE181">
        <v>0.28599999999999998</v>
      </c>
      <c r="AF181">
        <v>0.28599999999999998</v>
      </c>
    </row>
    <row r="182" spans="1:32" x14ac:dyDescent="0.35">
      <c r="A182" t="s">
        <v>1315</v>
      </c>
      <c r="B182">
        <v>0.39900000000000002</v>
      </c>
      <c r="C182">
        <v>0.39900000000000002</v>
      </c>
      <c r="D182">
        <v>0.39900000000000002</v>
      </c>
      <c r="E182">
        <v>0.39900000000000002</v>
      </c>
      <c r="F182">
        <v>0.39900000000000002</v>
      </c>
      <c r="G182">
        <v>0.39900000000000002</v>
      </c>
      <c r="H182">
        <v>0.39900000000000002</v>
      </c>
      <c r="I182">
        <v>0.39900000000000002</v>
      </c>
      <c r="J182">
        <v>0.39900000000000002</v>
      </c>
      <c r="K182">
        <v>0.39900000000000002</v>
      </c>
      <c r="L182">
        <v>0.39900000000000002</v>
      </c>
      <c r="M182">
        <v>0.39900000000000002</v>
      </c>
      <c r="N182">
        <v>0.39900000000000002</v>
      </c>
      <c r="O182">
        <v>0.39900000000000002</v>
      </c>
      <c r="P182">
        <v>0.39900000000000002</v>
      </c>
      <c r="Q182">
        <v>0.39900000000000002</v>
      </c>
      <c r="R182">
        <v>0.39900000000000002</v>
      </c>
      <c r="S182">
        <v>0.39900000000000002</v>
      </c>
      <c r="T182">
        <v>0.39900000000000002</v>
      </c>
      <c r="U182">
        <v>0.39900000000000002</v>
      </c>
      <c r="V182">
        <v>0.39900000000000002</v>
      </c>
      <c r="W182">
        <v>0.39900000000000002</v>
      </c>
      <c r="X182">
        <v>0.39900000000000002</v>
      </c>
      <c r="Y182">
        <v>0.39900000000000002</v>
      </c>
      <c r="Z182">
        <v>0.39900000000000002</v>
      </c>
      <c r="AA182">
        <v>0.39900000000000002</v>
      </c>
      <c r="AB182">
        <v>0.39900000000000002</v>
      </c>
      <c r="AC182">
        <v>0.39900000000000002</v>
      </c>
      <c r="AD182">
        <v>0.39900000000000002</v>
      </c>
      <c r="AE182">
        <v>0.39900000000000002</v>
      </c>
      <c r="AF182">
        <v>0.39900000000000002</v>
      </c>
    </row>
    <row r="183" spans="1:32" x14ac:dyDescent="0.35">
      <c r="A183" t="s">
        <v>1410</v>
      </c>
      <c r="B183">
        <v>0.315</v>
      </c>
      <c r="C183">
        <v>0.315</v>
      </c>
      <c r="D183">
        <v>0.315</v>
      </c>
      <c r="E183">
        <v>0.315</v>
      </c>
      <c r="F183">
        <v>0.315</v>
      </c>
      <c r="G183">
        <v>0.315</v>
      </c>
      <c r="H183">
        <v>0.315</v>
      </c>
      <c r="I183">
        <v>0.315</v>
      </c>
      <c r="J183">
        <v>0.315</v>
      </c>
      <c r="K183">
        <v>0.315</v>
      </c>
      <c r="L183">
        <v>0.315</v>
      </c>
      <c r="M183">
        <v>0.315</v>
      </c>
      <c r="N183">
        <v>0.315</v>
      </c>
      <c r="O183">
        <v>0.315</v>
      </c>
      <c r="P183">
        <v>0.315</v>
      </c>
      <c r="Q183">
        <v>0.315</v>
      </c>
      <c r="R183">
        <v>0.315</v>
      </c>
      <c r="S183">
        <v>0.315</v>
      </c>
      <c r="T183">
        <v>0.315</v>
      </c>
      <c r="U183">
        <v>0.315</v>
      </c>
      <c r="V183">
        <v>0.315</v>
      </c>
      <c r="W183">
        <v>0.315</v>
      </c>
      <c r="X183">
        <v>0.315</v>
      </c>
      <c r="Y183">
        <v>0.315</v>
      </c>
      <c r="Z183">
        <v>0.315</v>
      </c>
      <c r="AA183">
        <v>0.315</v>
      </c>
      <c r="AB183">
        <v>0.315</v>
      </c>
      <c r="AC183">
        <v>0.315</v>
      </c>
      <c r="AD183">
        <v>0.315</v>
      </c>
      <c r="AE183">
        <v>0.315</v>
      </c>
      <c r="AF183">
        <v>0.315</v>
      </c>
    </row>
    <row r="184" spans="1:32" x14ac:dyDescent="0.35">
      <c r="A184" t="s">
        <v>258</v>
      </c>
      <c r="B184">
        <v>0.73</v>
      </c>
      <c r="C184">
        <v>0.79500000000000004</v>
      </c>
      <c r="D184">
        <v>0.79500000000000004</v>
      </c>
      <c r="E184">
        <v>0.79500000000000004</v>
      </c>
      <c r="F184">
        <v>0.79500000000000004</v>
      </c>
      <c r="G184">
        <v>0.79500000000000004</v>
      </c>
      <c r="H184">
        <v>0.79500000000000004</v>
      </c>
      <c r="I184">
        <v>0.79500000000000004</v>
      </c>
      <c r="J184">
        <v>0.79500000000000004</v>
      </c>
      <c r="K184">
        <v>0.79500000000000004</v>
      </c>
      <c r="L184">
        <v>0.79500000000000004</v>
      </c>
      <c r="M184">
        <v>0.79500000000000004</v>
      </c>
      <c r="N184">
        <v>0.79500000000000004</v>
      </c>
      <c r="O184">
        <v>0.79500000000000004</v>
      </c>
      <c r="P184">
        <v>0.79500000000000004</v>
      </c>
      <c r="Q184">
        <v>0.79500000000000004</v>
      </c>
      <c r="R184">
        <v>0.79500000000000004</v>
      </c>
      <c r="S184">
        <v>0.79500000000000004</v>
      </c>
      <c r="T184">
        <v>0.79500000000000004</v>
      </c>
      <c r="U184">
        <v>0.79500000000000004</v>
      </c>
      <c r="V184">
        <v>0.79500000000000004</v>
      </c>
      <c r="W184">
        <v>0.79500000000000004</v>
      </c>
      <c r="X184">
        <v>0.79500000000000004</v>
      </c>
      <c r="Y184">
        <v>0.79500000000000004</v>
      </c>
      <c r="Z184">
        <v>0.79500000000000004</v>
      </c>
      <c r="AA184">
        <v>0.79500000000000004</v>
      </c>
      <c r="AB184">
        <v>0.79500000000000004</v>
      </c>
      <c r="AC184">
        <v>0.79500000000000004</v>
      </c>
      <c r="AD184">
        <v>0.79500000000000004</v>
      </c>
      <c r="AE184">
        <v>0.79500000000000004</v>
      </c>
      <c r="AF184">
        <v>0.79500000000000004</v>
      </c>
    </row>
    <row r="185" spans="1:32" x14ac:dyDescent="0.35">
      <c r="A185" t="s">
        <v>1411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 t="s">
        <v>1412</v>
      </c>
      <c r="B186">
        <v>0.70699999999999996</v>
      </c>
      <c r="C186">
        <v>0.70799999999999996</v>
      </c>
      <c r="D186">
        <v>0.70799999999999996</v>
      </c>
      <c r="E186">
        <v>0.70799999999999996</v>
      </c>
      <c r="F186">
        <v>0.70799999999999996</v>
      </c>
      <c r="G186">
        <v>0.70799999999999996</v>
      </c>
      <c r="H186">
        <v>0.70799999999999996</v>
      </c>
      <c r="I186">
        <v>0.70799999999999996</v>
      </c>
      <c r="J186">
        <v>0.70799999999999996</v>
      </c>
      <c r="K186">
        <v>0.71099999999999997</v>
      </c>
      <c r="L186">
        <v>0.75800000000000001</v>
      </c>
      <c r="M186">
        <v>0.80600000000000005</v>
      </c>
      <c r="N186">
        <v>0.80600000000000005</v>
      </c>
      <c r="O186">
        <v>0.80600000000000005</v>
      </c>
      <c r="P186">
        <v>0.80800000000000005</v>
      </c>
      <c r="Q186">
        <v>0.81200000000000006</v>
      </c>
      <c r="R186">
        <v>0.81200000000000006</v>
      </c>
      <c r="S186">
        <v>0.81200000000000006</v>
      </c>
      <c r="T186">
        <v>0.81200000000000006</v>
      </c>
      <c r="U186">
        <v>0.81200000000000006</v>
      </c>
      <c r="V186">
        <v>0.81200000000000006</v>
      </c>
      <c r="W186">
        <v>0.81200000000000006</v>
      </c>
      <c r="X186">
        <v>0.81200000000000006</v>
      </c>
      <c r="Y186">
        <v>0.81200000000000006</v>
      </c>
      <c r="Z186">
        <v>0.81200000000000006</v>
      </c>
      <c r="AA186">
        <v>0.81200000000000006</v>
      </c>
      <c r="AB186">
        <v>0.81200000000000006</v>
      </c>
      <c r="AC186">
        <v>0.81200000000000006</v>
      </c>
      <c r="AD186">
        <v>0.81200000000000006</v>
      </c>
      <c r="AE186">
        <v>0.81200000000000006</v>
      </c>
      <c r="AF186">
        <v>0.81200000000000006</v>
      </c>
    </row>
    <row r="187" spans="1:32" x14ac:dyDescent="0.35">
      <c r="A187" t="s">
        <v>259</v>
      </c>
      <c r="B187">
        <v>0.26200000000000001</v>
      </c>
      <c r="C187">
        <v>0.26200000000000001</v>
      </c>
      <c r="D187">
        <v>0.26200000000000001</v>
      </c>
      <c r="E187">
        <v>0.26200000000000001</v>
      </c>
      <c r="F187">
        <v>0.26200000000000001</v>
      </c>
      <c r="G187">
        <v>0.26200000000000001</v>
      </c>
      <c r="H187">
        <v>0.26200000000000001</v>
      </c>
      <c r="I187">
        <v>0.26200000000000001</v>
      </c>
      <c r="J187">
        <v>0.26200000000000001</v>
      </c>
      <c r="K187">
        <v>0.26200000000000001</v>
      </c>
      <c r="L187">
        <v>0.26200000000000001</v>
      </c>
      <c r="M187">
        <v>0.26200000000000001</v>
      </c>
      <c r="N187">
        <v>0.26200000000000001</v>
      </c>
      <c r="O187">
        <v>0.26200000000000001</v>
      </c>
      <c r="P187">
        <v>0.26200000000000001</v>
      </c>
      <c r="Q187">
        <v>0.26200000000000001</v>
      </c>
      <c r="R187">
        <v>0.26200000000000001</v>
      </c>
      <c r="S187">
        <v>0.26200000000000001</v>
      </c>
      <c r="T187">
        <v>0.26200000000000001</v>
      </c>
      <c r="U187">
        <v>0.26200000000000001</v>
      </c>
      <c r="V187">
        <v>0.26200000000000001</v>
      </c>
      <c r="W187">
        <v>0.26200000000000001</v>
      </c>
      <c r="X187">
        <v>0.26200000000000001</v>
      </c>
      <c r="Y187">
        <v>0.26200000000000001</v>
      </c>
      <c r="Z187">
        <v>0.26200000000000001</v>
      </c>
      <c r="AA187">
        <v>0.26200000000000001</v>
      </c>
      <c r="AB187">
        <v>0.26200000000000001</v>
      </c>
      <c r="AC187">
        <v>0.26200000000000001</v>
      </c>
      <c r="AD187">
        <v>0.26200000000000001</v>
      </c>
      <c r="AE187">
        <v>0.26200000000000001</v>
      </c>
      <c r="AF187">
        <v>0.26200000000000001</v>
      </c>
    </row>
    <row r="188" spans="1:32" x14ac:dyDescent="0.35">
      <c r="A188" t="s">
        <v>1413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 t="s">
        <v>1414</v>
      </c>
      <c r="B189">
        <v>0.25900000000000001</v>
      </c>
      <c r="C189">
        <v>0.25900000000000001</v>
      </c>
      <c r="D189">
        <v>0.25900000000000001</v>
      </c>
      <c r="E189">
        <v>0.25900000000000001</v>
      </c>
      <c r="F189">
        <v>0.25900000000000001</v>
      </c>
      <c r="G189">
        <v>0.25900000000000001</v>
      </c>
      <c r="H189">
        <v>0.25900000000000001</v>
      </c>
      <c r="I189">
        <v>0.25900000000000001</v>
      </c>
      <c r="J189">
        <v>0.25900000000000001</v>
      </c>
      <c r="K189">
        <v>0.25900000000000001</v>
      </c>
      <c r="L189">
        <v>0.25900000000000001</v>
      </c>
      <c r="M189">
        <v>0.25900000000000001</v>
      </c>
      <c r="N189">
        <v>0.25900000000000001</v>
      </c>
      <c r="O189">
        <v>0.25900000000000001</v>
      </c>
      <c r="P189">
        <v>0.25900000000000001</v>
      </c>
      <c r="Q189">
        <v>0.25900000000000001</v>
      </c>
      <c r="R189">
        <v>0.25900000000000001</v>
      </c>
      <c r="S189">
        <v>0.25900000000000001</v>
      </c>
      <c r="T189">
        <v>0.25900000000000001</v>
      </c>
      <c r="U189">
        <v>0.25900000000000001</v>
      </c>
      <c r="V189">
        <v>0.25900000000000001</v>
      </c>
      <c r="W189">
        <v>0.25900000000000001</v>
      </c>
      <c r="X189">
        <v>0.25900000000000001</v>
      </c>
      <c r="Y189">
        <v>0.25900000000000001</v>
      </c>
      <c r="Z189">
        <v>0.25900000000000001</v>
      </c>
      <c r="AA189">
        <v>0.25900000000000001</v>
      </c>
      <c r="AB189">
        <v>0.25900000000000001</v>
      </c>
      <c r="AC189">
        <v>0.25900000000000001</v>
      </c>
      <c r="AD189">
        <v>0.25900000000000001</v>
      </c>
      <c r="AE189">
        <v>0.25900000000000001</v>
      </c>
      <c r="AF189">
        <v>0.25900000000000001</v>
      </c>
    </row>
    <row r="190" spans="1:32" x14ac:dyDescent="0.35">
      <c r="A190" t="s">
        <v>260</v>
      </c>
      <c r="B190">
        <v>0.242585</v>
      </c>
      <c r="C190">
        <v>0.24246799999999999</v>
      </c>
      <c r="D190">
        <v>0.24246200000000001</v>
      </c>
      <c r="E190">
        <v>0.24246200000000001</v>
      </c>
      <c r="F190">
        <v>0.24240600000000001</v>
      </c>
      <c r="G190">
        <v>0.24235899999999999</v>
      </c>
      <c r="H190">
        <v>0.242344</v>
      </c>
      <c r="I190">
        <v>0.242339</v>
      </c>
      <c r="J190">
        <v>0.242341</v>
      </c>
      <c r="K190">
        <v>0.24232699999999999</v>
      </c>
      <c r="L190">
        <v>0.24227799999999999</v>
      </c>
      <c r="M190">
        <v>0.242173</v>
      </c>
      <c r="N190">
        <v>0.24210300000000001</v>
      </c>
      <c r="O190">
        <v>0.242086</v>
      </c>
      <c r="P190">
        <v>0.242005</v>
      </c>
      <c r="Q190">
        <v>0.24199300000000001</v>
      </c>
      <c r="R190">
        <v>0.24185899999999999</v>
      </c>
      <c r="S190">
        <v>0.24177100000000001</v>
      </c>
      <c r="T190">
        <v>0.24169299999999999</v>
      </c>
      <c r="U190">
        <v>0.241615</v>
      </c>
      <c r="V190">
        <v>0.24157799999999999</v>
      </c>
      <c r="W190">
        <v>0.24154800000000001</v>
      </c>
      <c r="X190">
        <v>0.241507</v>
      </c>
      <c r="Y190">
        <v>0.241506</v>
      </c>
      <c r="Z190">
        <v>0.24150199999999999</v>
      </c>
      <c r="AA190">
        <v>0.24146999999999999</v>
      </c>
      <c r="AB190">
        <v>0.241508</v>
      </c>
      <c r="AC190">
        <v>0.24157300000000001</v>
      </c>
      <c r="AD190">
        <v>0.241619</v>
      </c>
      <c r="AE190">
        <v>0.24160799999999999</v>
      </c>
      <c r="AF190">
        <v>0.24164099999999999</v>
      </c>
    </row>
    <row r="191" spans="1:32" x14ac:dyDescent="0.35">
      <c r="A191" t="s">
        <v>1415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 t="s">
        <v>1416</v>
      </c>
      <c r="B192">
        <v>0.25556299999999998</v>
      </c>
      <c r="C192">
        <v>0.25843300000000002</v>
      </c>
      <c r="D192">
        <v>0.26141999999999999</v>
      </c>
      <c r="E192">
        <v>0.26441300000000001</v>
      </c>
      <c r="F192">
        <v>0.267345</v>
      </c>
      <c r="G192">
        <v>0.270285</v>
      </c>
      <c r="H192">
        <v>0.27226299999999998</v>
      </c>
      <c r="I192">
        <v>0.274252</v>
      </c>
      <c r="J192">
        <v>0.27350799999999997</v>
      </c>
      <c r="K192">
        <v>0.27423799999999998</v>
      </c>
      <c r="L192">
        <v>0.27717399999999998</v>
      </c>
      <c r="M192">
        <v>0.27904699999999999</v>
      </c>
      <c r="N192">
        <v>0.28195599999999998</v>
      </c>
      <c r="O192">
        <v>0.28293200000000002</v>
      </c>
      <c r="P192">
        <v>0.285825</v>
      </c>
      <c r="Q192">
        <v>0.28780299999999998</v>
      </c>
      <c r="R192">
        <v>0.289634</v>
      </c>
      <c r="S192">
        <v>0.29251300000000002</v>
      </c>
      <c r="T192">
        <v>0.29341299999999998</v>
      </c>
      <c r="U192">
        <v>0.29530699999999999</v>
      </c>
      <c r="V192">
        <v>0.29923899999999998</v>
      </c>
      <c r="W192">
        <v>0.30417100000000002</v>
      </c>
      <c r="X192">
        <v>0.30710199999999999</v>
      </c>
      <c r="Y192">
        <v>0.30908799999999997</v>
      </c>
      <c r="Z192">
        <v>0.31007699999999999</v>
      </c>
      <c r="AA192">
        <v>0.31003599999999998</v>
      </c>
      <c r="AB192">
        <v>0.31207200000000002</v>
      </c>
      <c r="AC192">
        <v>0.31215599999999999</v>
      </c>
      <c r="AD192">
        <v>0.31420399999999998</v>
      </c>
      <c r="AE192">
        <v>0.31518499999999999</v>
      </c>
      <c r="AF192">
        <v>0.31342199999999998</v>
      </c>
    </row>
    <row r="193" spans="1:32" x14ac:dyDescent="0.35">
      <c r="A193" t="s">
        <v>261</v>
      </c>
      <c r="B193">
        <v>0.114692</v>
      </c>
      <c r="C193">
        <v>0.114596</v>
      </c>
      <c r="D193">
        <v>0.11458699999999999</v>
      </c>
      <c r="E193">
        <v>0.114575</v>
      </c>
      <c r="F193">
        <v>0.11454499999999999</v>
      </c>
      <c r="G193">
        <v>0.114513</v>
      </c>
      <c r="H193">
        <v>0.114496</v>
      </c>
      <c r="I193">
        <v>0.114485</v>
      </c>
      <c r="J193">
        <v>0.11446099999999999</v>
      </c>
      <c r="K193">
        <v>0.114439</v>
      </c>
      <c r="L193">
        <v>0.114395</v>
      </c>
      <c r="M193">
        <v>0.114324</v>
      </c>
      <c r="N193">
        <v>0.114269</v>
      </c>
      <c r="O193">
        <v>0.11423800000000001</v>
      </c>
      <c r="P193">
        <v>0.114189</v>
      </c>
      <c r="Q193">
        <v>0.114167</v>
      </c>
      <c r="R193">
        <v>0.11411200000000001</v>
      </c>
      <c r="S193">
        <v>0.11411</v>
      </c>
      <c r="T193">
        <v>0.114091</v>
      </c>
      <c r="U193">
        <v>0.11404599999999999</v>
      </c>
      <c r="V193">
        <v>0.113997</v>
      </c>
      <c r="W193">
        <v>0.113958</v>
      </c>
      <c r="X193">
        <v>0.113912</v>
      </c>
      <c r="Y193">
        <v>0.113895</v>
      </c>
      <c r="Z193">
        <v>0.113889</v>
      </c>
      <c r="AA193">
        <v>0.113889</v>
      </c>
      <c r="AB193">
        <v>0.11394700000000001</v>
      </c>
      <c r="AC193">
        <v>0.113987</v>
      </c>
      <c r="AD193">
        <v>0.11401600000000001</v>
      </c>
      <c r="AE193">
        <v>0.114022</v>
      </c>
      <c r="AF193">
        <v>0.11404300000000001</v>
      </c>
    </row>
    <row r="194" spans="1:32" x14ac:dyDescent="0.35">
      <c r="A194" t="s">
        <v>1417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 t="s">
        <v>1418</v>
      </c>
      <c r="B195">
        <v>0.13364100000000001</v>
      </c>
      <c r="C195">
        <v>0.13452600000000001</v>
      </c>
      <c r="D195">
        <v>0.13404199999999999</v>
      </c>
      <c r="E195">
        <v>0.13450100000000001</v>
      </c>
      <c r="F195">
        <v>0.135462</v>
      </c>
      <c r="G195">
        <v>0.13642000000000001</v>
      </c>
      <c r="H195">
        <v>0.13739499999999999</v>
      </c>
      <c r="I195">
        <v>0.138377</v>
      </c>
      <c r="J195">
        <v>0.14033899999999999</v>
      </c>
      <c r="K195">
        <v>0.14230200000000001</v>
      </c>
      <c r="L195">
        <v>0.14324200000000001</v>
      </c>
      <c r="M195">
        <v>0.144148</v>
      </c>
      <c r="N195">
        <v>0.14507200000000001</v>
      </c>
      <c r="O195">
        <v>0.14701900000000001</v>
      </c>
      <c r="P195">
        <v>0.14894199999999999</v>
      </c>
      <c r="Q195">
        <v>0.15089900000000001</v>
      </c>
      <c r="R195">
        <v>0.15479499999999999</v>
      </c>
      <c r="S195">
        <v>0.15776999999999999</v>
      </c>
      <c r="T195">
        <v>0.15972700000000001</v>
      </c>
      <c r="U195">
        <v>0.16065699999999999</v>
      </c>
      <c r="V195">
        <v>0.16256999999999999</v>
      </c>
      <c r="W195">
        <v>0.16350500000000001</v>
      </c>
      <c r="X195">
        <v>0.16442899999999999</v>
      </c>
      <c r="Y195">
        <v>0.16638500000000001</v>
      </c>
      <c r="Z195">
        <v>0.16736699999999999</v>
      </c>
      <c r="AA195">
        <v>0.17033899999999999</v>
      </c>
      <c r="AB195">
        <v>0.17141500000000001</v>
      </c>
      <c r="AC195">
        <v>0.170486</v>
      </c>
      <c r="AD195">
        <v>0.17052800000000001</v>
      </c>
      <c r="AE195">
        <v>0.17152899999999999</v>
      </c>
      <c r="AF195">
        <v>0.17255100000000001</v>
      </c>
    </row>
    <row r="196" spans="1:32" x14ac:dyDescent="0.35">
      <c r="A196" t="s">
        <v>262</v>
      </c>
      <c r="B196">
        <v>0.26300000000000001</v>
      </c>
      <c r="C196">
        <v>0.26300000000000001</v>
      </c>
      <c r="D196">
        <v>0.26300000000000001</v>
      </c>
      <c r="E196">
        <v>0.26300000000000001</v>
      </c>
      <c r="F196">
        <v>0.26300000000000001</v>
      </c>
      <c r="G196">
        <v>0.26300000000000001</v>
      </c>
      <c r="H196">
        <v>0.26300000000000001</v>
      </c>
      <c r="I196">
        <v>0.26300000000000001</v>
      </c>
      <c r="J196">
        <v>0.26300000000000001</v>
      </c>
      <c r="K196">
        <v>0.26300000000000001</v>
      </c>
      <c r="L196">
        <v>0.26300000000000001</v>
      </c>
      <c r="M196">
        <v>0.26300000000000001</v>
      </c>
      <c r="N196">
        <v>0.26300000000000001</v>
      </c>
      <c r="O196">
        <v>0.26300000000000001</v>
      </c>
      <c r="P196">
        <v>0.26300000000000001</v>
      </c>
      <c r="Q196">
        <v>0.26300000000000001</v>
      </c>
      <c r="R196">
        <v>0.26300000000000001</v>
      </c>
      <c r="S196">
        <v>0.26300000000000001</v>
      </c>
      <c r="T196">
        <v>0.26300000000000001</v>
      </c>
      <c r="U196">
        <v>0.26300000000000001</v>
      </c>
      <c r="V196">
        <v>0.26300000000000001</v>
      </c>
      <c r="W196">
        <v>0.26300000000000001</v>
      </c>
      <c r="X196">
        <v>0.26300000000000001</v>
      </c>
      <c r="Y196">
        <v>0.26300000000000001</v>
      </c>
      <c r="Z196">
        <v>0.26300000000000001</v>
      </c>
      <c r="AA196">
        <v>0.26300000000000001</v>
      </c>
      <c r="AB196">
        <v>0.26300000000000001</v>
      </c>
      <c r="AC196">
        <v>0.26300000000000001</v>
      </c>
      <c r="AD196">
        <v>0.26300000000000001</v>
      </c>
      <c r="AE196">
        <v>0.26300000000000001</v>
      </c>
      <c r="AF196">
        <v>0.26300000000000001</v>
      </c>
    </row>
    <row r="197" spans="1:32" x14ac:dyDescent="0.35">
      <c r="A197" t="s">
        <v>1419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5">
      <c r="A198" t="s">
        <v>1420</v>
      </c>
      <c r="B198">
        <v>0.29799999999999999</v>
      </c>
      <c r="C198">
        <v>0.29799999999999999</v>
      </c>
      <c r="D198">
        <v>0.29799999999999999</v>
      </c>
      <c r="E198">
        <v>0.29799999999999999</v>
      </c>
      <c r="F198">
        <v>0.29799999999999999</v>
      </c>
      <c r="G198">
        <v>0.29799999999999999</v>
      </c>
      <c r="H198">
        <v>0.29799999999999999</v>
      </c>
      <c r="I198">
        <v>0.29799999999999999</v>
      </c>
      <c r="J198">
        <v>0.29799999999999999</v>
      </c>
      <c r="K198">
        <v>0.29799999999999999</v>
      </c>
      <c r="L198">
        <v>0.29799999999999999</v>
      </c>
      <c r="M198">
        <v>0.29799999999999999</v>
      </c>
      <c r="N198">
        <v>0.29799999999999999</v>
      </c>
      <c r="O198">
        <v>0.29799999999999999</v>
      </c>
      <c r="P198">
        <v>0.29799999999999999</v>
      </c>
      <c r="Q198">
        <v>0.29799999999999999</v>
      </c>
      <c r="R198">
        <v>0.29799999999999999</v>
      </c>
      <c r="S198">
        <v>0.29799999999999999</v>
      </c>
      <c r="T198">
        <v>0.29799999999999999</v>
      </c>
      <c r="U198">
        <v>0.29799999999999999</v>
      </c>
      <c r="V198">
        <v>0.3</v>
      </c>
      <c r="W198">
        <v>0.3</v>
      </c>
      <c r="X198">
        <v>0.3</v>
      </c>
      <c r="Y198">
        <v>0.3</v>
      </c>
      <c r="Z198">
        <v>0.3</v>
      </c>
      <c r="AA198">
        <v>0.3</v>
      </c>
      <c r="AB198">
        <v>0.3</v>
      </c>
      <c r="AC198">
        <v>0.3</v>
      </c>
      <c r="AD198">
        <v>0.3</v>
      </c>
      <c r="AE198">
        <v>0.3</v>
      </c>
      <c r="AF198">
        <v>0.3</v>
      </c>
    </row>
    <row r="199" spans="1:32" x14ac:dyDescent="0.35">
      <c r="A199" t="s">
        <v>263</v>
      </c>
      <c r="B199">
        <v>0.49</v>
      </c>
      <c r="C199">
        <v>0.49</v>
      </c>
      <c r="D199">
        <v>0.49</v>
      </c>
      <c r="E199">
        <v>0.49</v>
      </c>
      <c r="F199">
        <v>0.49</v>
      </c>
      <c r="G199">
        <v>0.49</v>
      </c>
      <c r="H199">
        <v>0.49</v>
      </c>
      <c r="I199">
        <v>0.49</v>
      </c>
      <c r="J199">
        <v>0.49</v>
      </c>
      <c r="K199">
        <v>0.49</v>
      </c>
      <c r="L199">
        <v>0.49</v>
      </c>
      <c r="M199">
        <v>0.49</v>
      </c>
      <c r="N199">
        <v>0.49</v>
      </c>
      <c r="O199">
        <v>0.49</v>
      </c>
      <c r="P199">
        <v>0.49</v>
      </c>
      <c r="Q199">
        <v>0.49</v>
      </c>
      <c r="R199">
        <v>0.49</v>
      </c>
      <c r="S199">
        <v>0.49</v>
      </c>
      <c r="T199">
        <v>0.49</v>
      </c>
      <c r="U199">
        <v>0.49</v>
      </c>
      <c r="V199">
        <v>0.49</v>
      </c>
      <c r="W199">
        <v>0.49</v>
      </c>
      <c r="X199">
        <v>0.49</v>
      </c>
      <c r="Y199">
        <v>0.49</v>
      </c>
      <c r="Z199">
        <v>0.49</v>
      </c>
      <c r="AA199">
        <v>0.49</v>
      </c>
      <c r="AB199">
        <v>0.49</v>
      </c>
      <c r="AC199">
        <v>0.49</v>
      </c>
      <c r="AD199">
        <v>0.49</v>
      </c>
      <c r="AE199">
        <v>0.49</v>
      </c>
      <c r="AF199">
        <v>0.49</v>
      </c>
    </row>
    <row r="200" spans="1:32" x14ac:dyDescent="0.35">
      <c r="A200" t="s">
        <v>1421</v>
      </c>
      <c r="B200">
        <v>0.80900000000000005</v>
      </c>
      <c r="C200">
        <v>0.80900000000000005</v>
      </c>
      <c r="D200">
        <v>0.80900000000000005</v>
      </c>
      <c r="E200">
        <v>0.80900000000000005</v>
      </c>
      <c r="F200">
        <v>0.80900000000000005</v>
      </c>
      <c r="G200">
        <v>0.80900000000000005</v>
      </c>
      <c r="H200">
        <v>0.80900000000000005</v>
      </c>
      <c r="I200">
        <v>0.80900000000000005</v>
      </c>
      <c r="J200">
        <v>0.80900000000000005</v>
      </c>
      <c r="K200">
        <v>0.80900000000000005</v>
      </c>
      <c r="L200">
        <v>0.80900000000000005</v>
      </c>
      <c r="M200">
        <v>0.80900000000000005</v>
      </c>
      <c r="N200">
        <v>0.80900000000000005</v>
      </c>
      <c r="O200">
        <v>0.80900000000000005</v>
      </c>
      <c r="P200">
        <v>0.80900000000000005</v>
      </c>
      <c r="Q200">
        <v>0.80900000000000005</v>
      </c>
      <c r="R200">
        <v>0.80900000000000005</v>
      </c>
      <c r="S200">
        <v>0.80900000000000005</v>
      </c>
      <c r="T200">
        <v>0.80900000000000005</v>
      </c>
      <c r="U200">
        <v>0.80900000000000005</v>
      </c>
      <c r="V200">
        <v>0.80900000000000005</v>
      </c>
      <c r="W200">
        <v>0.80900000000000005</v>
      </c>
      <c r="X200">
        <v>0.80900000000000005</v>
      </c>
      <c r="Y200">
        <v>0.80900000000000005</v>
      </c>
      <c r="Z200">
        <v>0.80900000000000005</v>
      </c>
      <c r="AA200">
        <v>0.80900000000000005</v>
      </c>
      <c r="AB200">
        <v>0.80900000000000005</v>
      </c>
      <c r="AC200">
        <v>0.80900000000000005</v>
      </c>
      <c r="AD200">
        <v>0.80900000000000005</v>
      </c>
      <c r="AE200">
        <v>0.80900000000000005</v>
      </c>
      <c r="AF200">
        <v>0.80900000000000005</v>
      </c>
    </row>
    <row r="201" spans="1:32" x14ac:dyDescent="0.35">
      <c r="A201" t="s">
        <v>1422</v>
      </c>
      <c r="B201">
        <v>0.39100000000000001</v>
      </c>
      <c r="C201">
        <v>0.39100000000000001</v>
      </c>
      <c r="D201">
        <v>0.39100000000000001</v>
      </c>
      <c r="E201">
        <v>0.39100000000000001</v>
      </c>
      <c r="F201">
        <v>0.39100000000000001</v>
      </c>
      <c r="G201">
        <v>0.39100000000000001</v>
      </c>
      <c r="H201">
        <v>0.39100000000000001</v>
      </c>
      <c r="I201">
        <v>0.39100000000000001</v>
      </c>
      <c r="J201">
        <v>0.39100000000000001</v>
      </c>
      <c r="K201">
        <v>0.39100000000000001</v>
      </c>
      <c r="L201">
        <v>0.39100000000000001</v>
      </c>
      <c r="M201">
        <v>0.39100000000000001</v>
      </c>
      <c r="N201">
        <v>0.39100000000000001</v>
      </c>
      <c r="O201">
        <v>0.39100000000000001</v>
      </c>
      <c r="P201">
        <v>0.39100000000000001</v>
      </c>
      <c r="Q201">
        <v>0.39100000000000001</v>
      </c>
      <c r="R201">
        <v>0.39100000000000001</v>
      </c>
      <c r="S201">
        <v>0.39100000000000001</v>
      </c>
      <c r="T201">
        <v>0.39100000000000001</v>
      </c>
      <c r="U201">
        <v>0.39100000000000001</v>
      </c>
      <c r="V201">
        <v>0.39100000000000001</v>
      </c>
      <c r="W201">
        <v>0.39100000000000001</v>
      </c>
      <c r="X201">
        <v>0.39100000000000001</v>
      </c>
      <c r="Y201">
        <v>0.39100000000000001</v>
      </c>
      <c r="Z201">
        <v>0.39100000000000001</v>
      </c>
      <c r="AA201">
        <v>0.39100000000000001</v>
      </c>
      <c r="AB201">
        <v>0.39100000000000001</v>
      </c>
      <c r="AC201">
        <v>0.39100000000000001</v>
      </c>
      <c r="AD201">
        <v>0.39100000000000001</v>
      </c>
      <c r="AE201">
        <v>0.39100000000000001</v>
      </c>
      <c r="AF201">
        <v>0.39100000000000001</v>
      </c>
    </row>
    <row r="202" spans="1:32" x14ac:dyDescent="0.35">
      <c r="A202" t="s">
        <v>264</v>
      </c>
      <c r="B202">
        <v>0.95299999999999996</v>
      </c>
      <c r="C202">
        <v>0.95299999999999996</v>
      </c>
      <c r="D202">
        <v>0.95299999999999996</v>
      </c>
      <c r="E202">
        <v>0.95299999999999996</v>
      </c>
      <c r="F202">
        <v>0.95299999999999996</v>
      </c>
      <c r="G202">
        <v>0.95299999999999996</v>
      </c>
      <c r="H202">
        <v>0.95299999999999996</v>
      </c>
      <c r="I202">
        <v>0.95299999999999996</v>
      </c>
      <c r="J202">
        <v>0.95299999999999996</v>
      </c>
      <c r="K202">
        <v>0.95299999999999996</v>
      </c>
      <c r="L202">
        <v>0.95299999999999996</v>
      </c>
      <c r="M202">
        <v>0.95299999999999996</v>
      </c>
      <c r="N202">
        <v>0.95299999999999996</v>
      </c>
      <c r="O202">
        <v>0.95299999999999996</v>
      </c>
      <c r="P202">
        <v>0.95299999999999996</v>
      </c>
      <c r="Q202">
        <v>0.95299999999999996</v>
      </c>
      <c r="R202">
        <v>0.95299999999999996</v>
      </c>
      <c r="S202">
        <v>0.95299999999999996</v>
      </c>
      <c r="T202">
        <v>0.95299999999999996</v>
      </c>
      <c r="U202">
        <v>0.95299999999999996</v>
      </c>
      <c r="V202">
        <v>0.95299999999999996</v>
      </c>
      <c r="W202">
        <v>0.95299999999999996</v>
      </c>
      <c r="X202">
        <v>0.95299999999999996</v>
      </c>
      <c r="Y202">
        <v>0.95299999999999996</v>
      </c>
      <c r="Z202">
        <v>0.95299999999999996</v>
      </c>
      <c r="AA202">
        <v>0.95299999999999996</v>
      </c>
      <c r="AB202">
        <v>0.95299999999999996</v>
      </c>
      <c r="AC202">
        <v>0.95299999999999996</v>
      </c>
      <c r="AD202">
        <v>0.95299999999999996</v>
      </c>
      <c r="AE202">
        <v>0.95299999999999996</v>
      </c>
      <c r="AF202">
        <v>0.95299999999999996</v>
      </c>
    </row>
    <row r="203" spans="1:32" x14ac:dyDescent="0.35">
      <c r="A203" t="s">
        <v>1423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 t="s">
        <v>1424</v>
      </c>
      <c r="B204">
        <v>0.752</v>
      </c>
      <c r="C204">
        <v>0.752</v>
      </c>
      <c r="D204">
        <v>0.752</v>
      </c>
      <c r="E204">
        <v>0.752</v>
      </c>
      <c r="F204">
        <v>0.752</v>
      </c>
      <c r="G204">
        <v>0.752</v>
      </c>
      <c r="H204">
        <v>0.752</v>
      </c>
      <c r="I204">
        <v>0.752</v>
      </c>
      <c r="J204">
        <v>0.752</v>
      </c>
      <c r="K204">
        <v>0.752</v>
      </c>
      <c r="L204">
        <v>0.752</v>
      </c>
      <c r="M204">
        <v>0.752</v>
      </c>
      <c r="N204">
        <v>0.752</v>
      </c>
      <c r="O204">
        <v>0.752</v>
      </c>
      <c r="P204">
        <v>0.752</v>
      </c>
      <c r="Q204">
        <v>0.752</v>
      </c>
      <c r="R204">
        <v>0.752</v>
      </c>
      <c r="S204">
        <v>0.752</v>
      </c>
      <c r="T204">
        <v>0.752</v>
      </c>
      <c r="U204">
        <v>0.752</v>
      </c>
      <c r="V204">
        <v>0.752</v>
      </c>
      <c r="W204">
        <v>0.752</v>
      </c>
      <c r="X204">
        <v>0.752</v>
      </c>
      <c r="Y204">
        <v>0.752</v>
      </c>
      <c r="Z204">
        <v>0.752</v>
      </c>
      <c r="AA204">
        <v>0.752</v>
      </c>
      <c r="AB204">
        <v>0.752</v>
      </c>
      <c r="AC204">
        <v>0.752</v>
      </c>
      <c r="AD204">
        <v>0.752</v>
      </c>
      <c r="AE204">
        <v>0.752</v>
      </c>
      <c r="AF204">
        <v>0.752</v>
      </c>
    </row>
    <row r="205" spans="1:32" x14ac:dyDescent="0.35">
      <c r="A205" t="s">
        <v>265</v>
      </c>
      <c r="B205">
        <v>0.2</v>
      </c>
      <c r="C205">
        <v>0.2</v>
      </c>
      <c r="D205">
        <v>0.2</v>
      </c>
      <c r="E205">
        <v>0.2</v>
      </c>
      <c r="F205">
        <v>0.2</v>
      </c>
      <c r="G205">
        <v>0.2</v>
      </c>
      <c r="H205">
        <v>0.2</v>
      </c>
      <c r="I205">
        <v>0.2</v>
      </c>
      <c r="J205">
        <v>0.2</v>
      </c>
      <c r="K205">
        <v>0.2</v>
      </c>
      <c r="L205">
        <v>0.2</v>
      </c>
      <c r="M205">
        <v>0.2</v>
      </c>
      <c r="N205">
        <v>0.2</v>
      </c>
      <c r="O205">
        <v>0.2</v>
      </c>
      <c r="P205">
        <v>0.2</v>
      </c>
      <c r="Q205">
        <v>0.2</v>
      </c>
      <c r="R205">
        <v>0.2</v>
      </c>
      <c r="S205">
        <v>0.2</v>
      </c>
      <c r="T205">
        <v>0.2</v>
      </c>
      <c r="U205">
        <v>0.2</v>
      </c>
      <c r="V205">
        <v>0.2</v>
      </c>
      <c r="W205">
        <v>0.2</v>
      </c>
      <c r="X205">
        <v>0.2</v>
      </c>
      <c r="Y205">
        <v>0.2</v>
      </c>
      <c r="Z205">
        <v>0.2</v>
      </c>
      <c r="AA205">
        <v>0.2</v>
      </c>
      <c r="AB205">
        <v>0.2</v>
      </c>
      <c r="AC205">
        <v>0.2</v>
      </c>
      <c r="AD205">
        <v>0.2</v>
      </c>
      <c r="AE205">
        <v>0.2</v>
      </c>
      <c r="AF205">
        <v>0.2</v>
      </c>
    </row>
    <row r="206" spans="1:32" x14ac:dyDescent="0.35">
      <c r="A206" t="s">
        <v>1425</v>
      </c>
      <c r="B206">
        <v>0.377</v>
      </c>
      <c r="C206">
        <v>0.377</v>
      </c>
      <c r="D206">
        <v>0.377</v>
      </c>
      <c r="E206">
        <v>0.377</v>
      </c>
      <c r="F206">
        <v>0.377</v>
      </c>
      <c r="G206">
        <v>0.377</v>
      </c>
      <c r="H206">
        <v>0.377</v>
      </c>
      <c r="I206">
        <v>0.377</v>
      </c>
      <c r="J206">
        <v>0.377</v>
      </c>
      <c r="K206">
        <v>0.377</v>
      </c>
      <c r="L206">
        <v>0.377</v>
      </c>
      <c r="M206">
        <v>0.377</v>
      </c>
      <c r="N206">
        <v>0.377</v>
      </c>
      <c r="O206">
        <v>0.377</v>
      </c>
      <c r="P206">
        <v>0.377</v>
      </c>
      <c r="Q206">
        <v>0.377</v>
      </c>
      <c r="R206">
        <v>0.377</v>
      </c>
      <c r="S206">
        <v>0.377</v>
      </c>
      <c r="T206">
        <v>0.377</v>
      </c>
      <c r="U206">
        <v>0.377</v>
      </c>
      <c r="V206">
        <v>0.377</v>
      </c>
      <c r="W206">
        <v>0.377</v>
      </c>
      <c r="X206">
        <v>0.377</v>
      </c>
      <c r="Y206">
        <v>0.377</v>
      </c>
      <c r="Z206">
        <v>0.377</v>
      </c>
      <c r="AA206">
        <v>0.377</v>
      </c>
      <c r="AB206">
        <v>0.377</v>
      </c>
      <c r="AC206">
        <v>0.377</v>
      </c>
      <c r="AD206">
        <v>0.377</v>
      </c>
      <c r="AE206">
        <v>0.377</v>
      </c>
      <c r="AF206">
        <v>0.377</v>
      </c>
    </row>
    <row r="207" spans="1:32" x14ac:dyDescent="0.35">
      <c r="A207" t="s">
        <v>1426</v>
      </c>
      <c r="B207">
        <v>4.8000000000000001E-2</v>
      </c>
      <c r="C207">
        <v>4.8000000000000001E-2</v>
      </c>
      <c r="D207">
        <v>4.8000000000000001E-2</v>
      </c>
      <c r="E207">
        <v>4.8000000000000001E-2</v>
      </c>
      <c r="F207">
        <v>4.8000000000000001E-2</v>
      </c>
      <c r="G207">
        <v>4.8000000000000001E-2</v>
      </c>
      <c r="H207">
        <v>4.8000000000000001E-2</v>
      </c>
      <c r="I207">
        <v>4.8000000000000001E-2</v>
      </c>
      <c r="J207">
        <v>4.8000000000000001E-2</v>
      </c>
      <c r="K207">
        <v>4.8000000000000001E-2</v>
      </c>
      <c r="L207">
        <v>4.8000000000000001E-2</v>
      </c>
      <c r="M207">
        <v>4.8000000000000001E-2</v>
      </c>
      <c r="N207">
        <v>4.8000000000000001E-2</v>
      </c>
      <c r="O207">
        <v>4.8000000000000001E-2</v>
      </c>
      <c r="P207">
        <v>4.8000000000000001E-2</v>
      </c>
      <c r="Q207">
        <v>4.8000000000000001E-2</v>
      </c>
      <c r="R207">
        <v>4.8000000000000001E-2</v>
      </c>
      <c r="S207">
        <v>4.8000000000000001E-2</v>
      </c>
      <c r="T207">
        <v>4.8000000000000001E-2</v>
      </c>
      <c r="U207">
        <v>4.8000000000000001E-2</v>
      </c>
      <c r="V207">
        <v>4.8000000000000001E-2</v>
      </c>
      <c r="W207">
        <v>4.8000000000000001E-2</v>
      </c>
      <c r="X207">
        <v>4.8000000000000001E-2</v>
      </c>
      <c r="Y207">
        <v>4.8000000000000001E-2</v>
      </c>
      <c r="Z207">
        <v>4.8000000000000001E-2</v>
      </c>
      <c r="AA207">
        <v>4.8000000000000001E-2</v>
      </c>
      <c r="AB207">
        <v>4.8000000000000001E-2</v>
      </c>
      <c r="AC207">
        <v>4.8000000000000001E-2</v>
      </c>
      <c r="AD207">
        <v>4.8000000000000001E-2</v>
      </c>
      <c r="AE207">
        <v>4.8000000000000001E-2</v>
      </c>
      <c r="AF207">
        <v>4.8000000000000001E-2</v>
      </c>
    </row>
    <row r="208" spans="1:32" x14ac:dyDescent="0.35">
      <c r="A208" t="s">
        <v>266</v>
      </c>
      <c r="B208">
        <v>0.108</v>
      </c>
      <c r="C208">
        <v>0.108</v>
      </c>
      <c r="D208">
        <v>0.108</v>
      </c>
      <c r="E208">
        <v>0.108</v>
      </c>
      <c r="F208">
        <v>0.108</v>
      </c>
      <c r="G208">
        <v>0.108</v>
      </c>
      <c r="H208">
        <v>0.108</v>
      </c>
      <c r="I208">
        <v>0.108</v>
      </c>
      <c r="J208">
        <v>0.108</v>
      </c>
      <c r="K208">
        <v>0.108</v>
      </c>
      <c r="L208">
        <v>0.108</v>
      </c>
      <c r="M208">
        <v>0.108</v>
      </c>
      <c r="N208">
        <v>0.108</v>
      </c>
      <c r="O208">
        <v>0.108</v>
      </c>
      <c r="P208">
        <v>0.108</v>
      </c>
      <c r="Q208">
        <v>0.108</v>
      </c>
      <c r="R208">
        <v>0.108</v>
      </c>
      <c r="S208">
        <v>0.108</v>
      </c>
      <c r="T208">
        <v>0.108</v>
      </c>
      <c r="U208">
        <v>0.108</v>
      </c>
      <c r="V208">
        <v>0.108</v>
      </c>
      <c r="W208">
        <v>0.108</v>
      </c>
      <c r="X208">
        <v>0.108</v>
      </c>
      <c r="Y208">
        <v>0.108</v>
      </c>
      <c r="Z208">
        <v>0.108</v>
      </c>
      <c r="AA208">
        <v>0.108</v>
      </c>
      <c r="AB208">
        <v>0.108</v>
      </c>
      <c r="AC208">
        <v>0.108</v>
      </c>
      <c r="AD208">
        <v>0.108</v>
      </c>
      <c r="AE208">
        <v>0.108</v>
      </c>
      <c r="AF208">
        <v>0.108</v>
      </c>
    </row>
    <row r="209" spans="1:32" x14ac:dyDescent="0.35">
      <c r="A209" t="s">
        <v>1427</v>
      </c>
      <c r="B209">
        <v>5.0999999999999997E-2</v>
      </c>
      <c r="C209">
        <v>5.0999999999999997E-2</v>
      </c>
      <c r="D209">
        <v>5.0999999999999997E-2</v>
      </c>
      <c r="E209">
        <v>5.0999999999999997E-2</v>
      </c>
      <c r="F209">
        <v>5.0999999999999997E-2</v>
      </c>
      <c r="G209">
        <v>5.0999999999999997E-2</v>
      </c>
      <c r="H209">
        <v>5.0999999999999997E-2</v>
      </c>
      <c r="I209">
        <v>5.0999999999999997E-2</v>
      </c>
      <c r="J209">
        <v>5.0999999999999997E-2</v>
      </c>
      <c r="K209">
        <v>5.0999999999999997E-2</v>
      </c>
      <c r="L209">
        <v>5.0999999999999997E-2</v>
      </c>
      <c r="M209">
        <v>5.0999999999999997E-2</v>
      </c>
      <c r="N209">
        <v>5.0999999999999997E-2</v>
      </c>
      <c r="O209">
        <v>5.0999999999999997E-2</v>
      </c>
      <c r="P209">
        <v>5.0999999999999997E-2</v>
      </c>
      <c r="Q209">
        <v>5.0999999999999997E-2</v>
      </c>
      <c r="R209">
        <v>5.0999999999999997E-2</v>
      </c>
      <c r="S209">
        <v>5.0999999999999997E-2</v>
      </c>
      <c r="T209">
        <v>5.0999999999999997E-2</v>
      </c>
      <c r="U209">
        <v>5.0999999999999997E-2</v>
      </c>
      <c r="V209">
        <v>5.0999999999999997E-2</v>
      </c>
      <c r="W209">
        <v>5.0999999999999997E-2</v>
      </c>
      <c r="X209">
        <v>5.0999999999999997E-2</v>
      </c>
      <c r="Y209">
        <v>5.0999999999999997E-2</v>
      </c>
      <c r="Z209">
        <v>5.0999999999999997E-2</v>
      </c>
      <c r="AA209">
        <v>5.0999999999999997E-2</v>
      </c>
      <c r="AB209">
        <v>5.0999999999999997E-2</v>
      </c>
      <c r="AC209">
        <v>5.0999999999999997E-2</v>
      </c>
      <c r="AD209">
        <v>5.0999999999999997E-2</v>
      </c>
      <c r="AE209">
        <v>5.0999999999999997E-2</v>
      </c>
      <c r="AF209">
        <v>5.0999999999999997E-2</v>
      </c>
    </row>
    <row r="210" spans="1:32" x14ac:dyDescent="0.35">
      <c r="A210" t="s">
        <v>1428</v>
      </c>
      <c r="B210">
        <v>6.6000000000000003E-2</v>
      </c>
      <c r="C210">
        <v>6.6000000000000003E-2</v>
      </c>
      <c r="D210">
        <v>6.6000000000000003E-2</v>
      </c>
      <c r="E210">
        <v>6.6000000000000003E-2</v>
      </c>
      <c r="F210">
        <v>6.6000000000000003E-2</v>
      </c>
      <c r="G210">
        <v>6.6000000000000003E-2</v>
      </c>
      <c r="H210">
        <v>6.6000000000000003E-2</v>
      </c>
      <c r="I210">
        <v>6.6000000000000003E-2</v>
      </c>
      <c r="J210">
        <v>6.6000000000000003E-2</v>
      </c>
      <c r="K210">
        <v>6.6000000000000003E-2</v>
      </c>
      <c r="L210">
        <v>6.6000000000000003E-2</v>
      </c>
      <c r="M210">
        <v>6.6000000000000003E-2</v>
      </c>
      <c r="N210">
        <v>6.6000000000000003E-2</v>
      </c>
      <c r="O210">
        <v>6.6000000000000003E-2</v>
      </c>
      <c r="P210">
        <v>6.6000000000000003E-2</v>
      </c>
      <c r="Q210">
        <v>6.6000000000000003E-2</v>
      </c>
      <c r="R210">
        <v>6.6000000000000003E-2</v>
      </c>
      <c r="S210">
        <v>6.6000000000000003E-2</v>
      </c>
      <c r="T210">
        <v>6.6000000000000003E-2</v>
      </c>
      <c r="U210">
        <v>6.6000000000000003E-2</v>
      </c>
      <c r="V210">
        <v>6.6000000000000003E-2</v>
      </c>
      <c r="W210">
        <v>6.6000000000000003E-2</v>
      </c>
      <c r="X210">
        <v>6.6000000000000003E-2</v>
      </c>
      <c r="Y210">
        <v>6.6000000000000003E-2</v>
      </c>
      <c r="Z210">
        <v>6.6000000000000003E-2</v>
      </c>
      <c r="AA210">
        <v>6.6000000000000003E-2</v>
      </c>
      <c r="AB210">
        <v>6.6000000000000003E-2</v>
      </c>
      <c r="AC210">
        <v>6.6000000000000003E-2</v>
      </c>
      <c r="AD210">
        <v>6.6000000000000003E-2</v>
      </c>
      <c r="AE210">
        <v>6.6000000000000003E-2</v>
      </c>
      <c r="AF210">
        <v>6.6000000000000003E-2</v>
      </c>
    </row>
    <row r="211" spans="1:32" x14ac:dyDescent="0.35">
      <c r="A211" t="s">
        <v>267</v>
      </c>
      <c r="B211">
        <v>0.45600000000000002</v>
      </c>
      <c r="C211">
        <v>0.45600000000000002</v>
      </c>
      <c r="D211">
        <v>0.45600000000000002</v>
      </c>
      <c r="E211">
        <v>0.45600000000000002</v>
      </c>
      <c r="F211">
        <v>0.45600000000000002</v>
      </c>
      <c r="G211">
        <v>0.45600000000000002</v>
      </c>
      <c r="H211">
        <v>0.45600000000000002</v>
      </c>
      <c r="I211">
        <v>0.45600000000000002</v>
      </c>
      <c r="J211">
        <v>0.45600000000000002</v>
      </c>
      <c r="K211">
        <v>0.45600000000000002</v>
      </c>
      <c r="L211">
        <v>0.45600000000000002</v>
      </c>
      <c r="M211">
        <v>0.45600000000000002</v>
      </c>
      <c r="N211">
        <v>0.45600000000000002</v>
      </c>
      <c r="O211">
        <v>0.45600000000000002</v>
      </c>
      <c r="P211">
        <v>0.45600000000000002</v>
      </c>
      <c r="Q211">
        <v>0.45600000000000002</v>
      </c>
      <c r="R211">
        <v>0.45600000000000002</v>
      </c>
      <c r="S211">
        <v>0.45600000000000002</v>
      </c>
      <c r="T211">
        <v>0.45600000000000002</v>
      </c>
      <c r="U211">
        <v>0.45600000000000002</v>
      </c>
      <c r="V211">
        <v>0.45600000000000002</v>
      </c>
      <c r="W211">
        <v>0.45600000000000002</v>
      </c>
      <c r="X211">
        <v>0.45600000000000002</v>
      </c>
      <c r="Y211">
        <v>0.45600000000000002</v>
      </c>
      <c r="Z211">
        <v>0.45600000000000002</v>
      </c>
      <c r="AA211">
        <v>0.45600000000000002</v>
      </c>
      <c r="AB211">
        <v>0.45600000000000002</v>
      </c>
      <c r="AC211">
        <v>0.45600000000000002</v>
      </c>
      <c r="AD211">
        <v>0.45600000000000002</v>
      </c>
      <c r="AE211">
        <v>0.45600000000000002</v>
      </c>
      <c r="AF211">
        <v>0.45600000000000002</v>
      </c>
    </row>
    <row r="212" spans="1:32" x14ac:dyDescent="0.35">
      <c r="A212" t="s">
        <v>1429</v>
      </c>
      <c r="B212">
        <v>0.52200000000000002</v>
      </c>
      <c r="C212">
        <v>0.52200000000000002</v>
      </c>
      <c r="D212">
        <v>0.52200000000000002</v>
      </c>
      <c r="E212">
        <v>0.52200000000000002</v>
      </c>
      <c r="F212">
        <v>0.52200000000000002</v>
      </c>
      <c r="G212">
        <v>0.52200000000000002</v>
      </c>
      <c r="H212">
        <v>0.52200000000000002</v>
      </c>
      <c r="I212">
        <v>0.52200000000000002</v>
      </c>
      <c r="J212">
        <v>0.52200000000000002</v>
      </c>
      <c r="K212">
        <v>0.52200000000000002</v>
      </c>
      <c r="L212">
        <v>0.52200000000000002</v>
      </c>
      <c r="M212">
        <v>0.52200000000000002</v>
      </c>
      <c r="N212">
        <v>0.52200000000000002</v>
      </c>
      <c r="O212">
        <v>0.52200000000000002</v>
      </c>
      <c r="P212">
        <v>0.52200000000000002</v>
      </c>
      <c r="Q212">
        <v>0.52200000000000002</v>
      </c>
      <c r="R212">
        <v>0.52200000000000002</v>
      </c>
      <c r="S212">
        <v>0.52200000000000002</v>
      </c>
      <c r="T212">
        <v>0.52200000000000002</v>
      </c>
      <c r="U212">
        <v>0.52200000000000002</v>
      </c>
      <c r="V212">
        <v>0.52200000000000002</v>
      </c>
      <c r="W212">
        <v>0.52200000000000002</v>
      </c>
      <c r="X212">
        <v>0.52200000000000002</v>
      </c>
      <c r="Y212">
        <v>0.52200000000000002</v>
      </c>
      <c r="Z212">
        <v>0.52200000000000002</v>
      </c>
      <c r="AA212">
        <v>0.52200000000000002</v>
      </c>
      <c r="AB212">
        <v>0.52200000000000002</v>
      </c>
      <c r="AC212">
        <v>0.52200000000000002</v>
      </c>
      <c r="AD212">
        <v>0.52200000000000002</v>
      </c>
      <c r="AE212">
        <v>0.52200000000000002</v>
      </c>
      <c r="AF212">
        <v>0.52200000000000002</v>
      </c>
    </row>
    <row r="213" spans="1:32" x14ac:dyDescent="0.35">
      <c r="A213" t="s">
        <v>1430</v>
      </c>
      <c r="B213">
        <v>0.44</v>
      </c>
      <c r="C213">
        <v>0.44</v>
      </c>
      <c r="D213">
        <v>0.44</v>
      </c>
      <c r="E213">
        <v>0.44</v>
      </c>
      <c r="F213">
        <v>0.44</v>
      </c>
      <c r="G213">
        <v>0.44</v>
      </c>
      <c r="H213">
        <v>0.44</v>
      </c>
      <c r="I213">
        <v>0.44</v>
      </c>
      <c r="J213">
        <v>0.44</v>
      </c>
      <c r="K213">
        <v>0.44</v>
      </c>
      <c r="L213">
        <v>0.44</v>
      </c>
      <c r="M213">
        <v>0.44</v>
      </c>
      <c r="N213">
        <v>0.44</v>
      </c>
      <c r="O213">
        <v>0.44</v>
      </c>
      <c r="P213">
        <v>0.44</v>
      </c>
      <c r="Q213">
        <v>0.44</v>
      </c>
      <c r="R213">
        <v>0.44</v>
      </c>
      <c r="S213">
        <v>0.44</v>
      </c>
      <c r="T213">
        <v>0.44</v>
      </c>
      <c r="U213">
        <v>0.44</v>
      </c>
      <c r="V213">
        <v>0.44</v>
      </c>
      <c r="W213">
        <v>0.44</v>
      </c>
      <c r="X213">
        <v>0.44</v>
      </c>
      <c r="Y213">
        <v>0.44</v>
      </c>
      <c r="Z213">
        <v>0.44</v>
      </c>
      <c r="AA213">
        <v>0.44</v>
      </c>
      <c r="AB213">
        <v>0.44</v>
      </c>
      <c r="AC213">
        <v>0.44</v>
      </c>
      <c r="AD213">
        <v>0.44</v>
      </c>
      <c r="AE213">
        <v>0.44</v>
      </c>
      <c r="AF213">
        <v>0.44</v>
      </c>
    </row>
    <row r="214" spans="1:32" x14ac:dyDescent="0.35">
      <c r="A214" t="s">
        <v>268</v>
      </c>
      <c r="B214">
        <v>0.34499999999999997</v>
      </c>
      <c r="C214">
        <v>0.34499999999999997</v>
      </c>
      <c r="D214">
        <v>0.34499999999999997</v>
      </c>
      <c r="E214">
        <v>0.34499999999999997</v>
      </c>
      <c r="F214">
        <v>0.34499999999999997</v>
      </c>
      <c r="G214">
        <v>0.34499999999999997</v>
      </c>
      <c r="H214">
        <v>0.34499999999999997</v>
      </c>
      <c r="I214">
        <v>0.34499999999999997</v>
      </c>
      <c r="J214">
        <v>0.34499999999999997</v>
      </c>
      <c r="K214">
        <v>0.34499999999999997</v>
      </c>
      <c r="L214">
        <v>0.34499999999999997</v>
      </c>
      <c r="M214">
        <v>0.34499999999999997</v>
      </c>
      <c r="N214">
        <v>0.34499999999999997</v>
      </c>
      <c r="O214">
        <v>0.34499999999999997</v>
      </c>
      <c r="P214">
        <v>0.34499999999999997</v>
      </c>
      <c r="Q214">
        <v>0.34499999999999997</v>
      </c>
      <c r="R214">
        <v>0.34499999999999997</v>
      </c>
      <c r="S214">
        <v>0.34499999999999997</v>
      </c>
      <c r="T214">
        <v>0.34499999999999997</v>
      </c>
      <c r="U214">
        <v>0.34499999999999997</v>
      </c>
      <c r="V214">
        <v>0.34499999999999997</v>
      </c>
      <c r="W214">
        <v>0.34499999999999997</v>
      </c>
      <c r="X214">
        <v>0.34499999999999997</v>
      </c>
      <c r="Y214">
        <v>0.34499999999999997</v>
      </c>
      <c r="Z214">
        <v>0.34499999999999997</v>
      </c>
      <c r="AA214">
        <v>0.34499999999999997</v>
      </c>
      <c r="AB214">
        <v>0.34499999999999997</v>
      </c>
      <c r="AC214">
        <v>0.34499999999999997</v>
      </c>
      <c r="AD214">
        <v>0.34499999999999997</v>
      </c>
      <c r="AE214">
        <v>0.34499999999999997</v>
      </c>
      <c r="AF214">
        <v>0.34499999999999997</v>
      </c>
    </row>
    <row r="215" spans="1:32" x14ac:dyDescent="0.35">
      <c r="A215" t="s">
        <v>1431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35">
      <c r="A216" t="s">
        <v>1432</v>
      </c>
      <c r="B216">
        <v>0.39500000000000002</v>
      </c>
      <c r="C216">
        <v>0.40300000000000002</v>
      </c>
      <c r="D216">
        <v>0.40899999999999997</v>
      </c>
      <c r="E216">
        <v>0.41599999999999998</v>
      </c>
      <c r="F216">
        <v>0.41899999999999998</v>
      </c>
      <c r="G216">
        <v>0.42199999999999999</v>
      </c>
      <c r="H216">
        <v>0.42499999999999999</v>
      </c>
      <c r="I216">
        <v>0.42799999999999999</v>
      </c>
      <c r="J216">
        <v>0.43099999999999999</v>
      </c>
      <c r="K216">
        <v>0.435</v>
      </c>
      <c r="L216">
        <v>0.436</v>
      </c>
      <c r="M216">
        <v>0.439</v>
      </c>
      <c r="N216">
        <v>0.439</v>
      </c>
      <c r="O216">
        <v>0.443</v>
      </c>
      <c r="P216">
        <v>0.44600000000000001</v>
      </c>
      <c r="Q216">
        <v>0.44800000000000001</v>
      </c>
      <c r="R216">
        <v>0.45</v>
      </c>
      <c r="S216">
        <v>0.45400000000000001</v>
      </c>
      <c r="T216">
        <v>0.45700000000000002</v>
      </c>
      <c r="U216">
        <v>0.46</v>
      </c>
      <c r="V216">
        <v>0.46400000000000002</v>
      </c>
      <c r="W216">
        <v>0.46600000000000003</v>
      </c>
      <c r="X216">
        <v>0.46700000000000003</v>
      </c>
      <c r="Y216">
        <v>0.47</v>
      </c>
      <c r="Z216">
        <v>0.47099999999999997</v>
      </c>
      <c r="AA216">
        <v>0.47499999999999998</v>
      </c>
      <c r="AB216">
        <v>0.47499999999999998</v>
      </c>
      <c r="AC216">
        <v>0.47699999999999998</v>
      </c>
      <c r="AD216">
        <v>0.47899999999999998</v>
      </c>
      <c r="AE216">
        <v>0.48299999999999998</v>
      </c>
      <c r="AF216">
        <v>0.48299999999999998</v>
      </c>
    </row>
    <row r="217" spans="1:32" x14ac:dyDescent="0.35">
      <c r="A217" t="s">
        <v>269</v>
      </c>
      <c r="B217">
        <v>0.01</v>
      </c>
      <c r="C217">
        <v>0.01</v>
      </c>
      <c r="D217">
        <v>0.01</v>
      </c>
      <c r="E217">
        <v>0.01</v>
      </c>
      <c r="F217">
        <v>0.01</v>
      </c>
      <c r="G217">
        <v>0.01</v>
      </c>
      <c r="H217">
        <v>0.01</v>
      </c>
      <c r="I217">
        <v>0.01</v>
      </c>
      <c r="J217">
        <v>0.01</v>
      </c>
      <c r="K217">
        <v>0.01</v>
      </c>
      <c r="L217">
        <v>0.01</v>
      </c>
      <c r="M217">
        <v>0.01</v>
      </c>
      <c r="N217">
        <v>0.01</v>
      </c>
      <c r="O217">
        <v>0.01</v>
      </c>
      <c r="P217">
        <v>0.01</v>
      </c>
      <c r="Q217">
        <v>0.01</v>
      </c>
      <c r="R217">
        <v>0.01</v>
      </c>
      <c r="S217">
        <v>0.01</v>
      </c>
      <c r="T217">
        <v>0.01</v>
      </c>
      <c r="U217">
        <v>0.01</v>
      </c>
      <c r="V217">
        <v>0.01</v>
      </c>
      <c r="W217">
        <v>0.01</v>
      </c>
      <c r="X217">
        <v>0.01</v>
      </c>
      <c r="Y217">
        <v>0.01</v>
      </c>
      <c r="Z217">
        <v>0.01</v>
      </c>
      <c r="AA217">
        <v>0.01</v>
      </c>
      <c r="AB217">
        <v>0.01</v>
      </c>
      <c r="AC217">
        <v>0.01</v>
      </c>
      <c r="AD217">
        <v>0.01</v>
      </c>
      <c r="AE217">
        <v>0.01</v>
      </c>
      <c r="AF217">
        <v>0.01</v>
      </c>
    </row>
    <row r="218" spans="1:32" x14ac:dyDescent="0.35">
      <c r="A218" t="s">
        <v>1433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35">
      <c r="A219" t="s">
        <v>1434</v>
      </c>
      <c r="B219">
        <v>1E-3</v>
      </c>
      <c r="C219">
        <v>1E-3</v>
      </c>
      <c r="D219">
        <v>1E-3</v>
      </c>
      <c r="E219">
        <v>1E-3</v>
      </c>
      <c r="F219">
        <v>1E-3</v>
      </c>
      <c r="G219">
        <v>1E-3</v>
      </c>
      <c r="H219">
        <v>1E-3</v>
      </c>
      <c r="I219">
        <v>1E-3</v>
      </c>
      <c r="J219">
        <v>1E-3</v>
      </c>
      <c r="K219">
        <v>1E-3</v>
      </c>
      <c r="L219">
        <v>1E-3</v>
      </c>
      <c r="M219">
        <v>1E-3</v>
      </c>
      <c r="N219">
        <v>1E-3</v>
      </c>
      <c r="O219">
        <v>1E-3</v>
      </c>
      <c r="P219">
        <v>1E-3</v>
      </c>
      <c r="Q219">
        <v>1E-3</v>
      </c>
      <c r="R219">
        <v>1E-3</v>
      </c>
      <c r="S219">
        <v>1E-3</v>
      </c>
      <c r="T219">
        <v>1E-3</v>
      </c>
      <c r="U219">
        <v>1E-3</v>
      </c>
      <c r="V219">
        <v>1E-3</v>
      </c>
      <c r="W219">
        <v>1E-3</v>
      </c>
      <c r="X219">
        <v>1E-3</v>
      </c>
      <c r="Y219">
        <v>1E-3</v>
      </c>
      <c r="Z219">
        <v>1E-3</v>
      </c>
      <c r="AA219">
        <v>1E-3</v>
      </c>
      <c r="AB219">
        <v>1E-3</v>
      </c>
      <c r="AC219">
        <v>1E-3</v>
      </c>
      <c r="AD219">
        <v>1E-3</v>
      </c>
      <c r="AE219">
        <v>1E-3</v>
      </c>
      <c r="AF219">
        <v>1E-3</v>
      </c>
    </row>
    <row r="220" spans="1:32" x14ac:dyDescent="0.35">
      <c r="A220" t="s">
        <v>270</v>
      </c>
      <c r="B220">
        <v>0.503</v>
      </c>
      <c r="C220">
        <v>0.503</v>
      </c>
      <c r="D220">
        <v>0.503</v>
      </c>
      <c r="E220">
        <v>0.503</v>
      </c>
      <c r="F220">
        <v>0.503</v>
      </c>
      <c r="G220">
        <v>0.503</v>
      </c>
      <c r="H220">
        <v>0.503</v>
      </c>
      <c r="I220">
        <v>0.503</v>
      </c>
      <c r="J220">
        <v>0.503</v>
      </c>
      <c r="K220">
        <v>0.503</v>
      </c>
      <c r="L220">
        <v>0.503</v>
      </c>
      <c r="M220">
        <v>0.503</v>
      </c>
      <c r="N220">
        <v>0.503</v>
      </c>
      <c r="O220">
        <v>0.503</v>
      </c>
      <c r="P220">
        <v>0.503</v>
      </c>
      <c r="Q220">
        <v>0.503</v>
      </c>
      <c r="R220">
        <v>0.503</v>
      </c>
      <c r="S220">
        <v>0.503</v>
      </c>
      <c r="T220">
        <v>0.503</v>
      </c>
      <c r="U220">
        <v>0.503</v>
      </c>
      <c r="V220">
        <v>0.503</v>
      </c>
      <c r="W220">
        <v>0.503</v>
      </c>
      <c r="X220">
        <v>0.503</v>
      </c>
      <c r="Y220">
        <v>0.503</v>
      </c>
      <c r="Z220">
        <v>0.503</v>
      </c>
      <c r="AA220">
        <v>0.503</v>
      </c>
      <c r="AB220">
        <v>0.503</v>
      </c>
      <c r="AC220">
        <v>0.503</v>
      </c>
      <c r="AD220">
        <v>0.503</v>
      </c>
      <c r="AE220">
        <v>0.503</v>
      </c>
      <c r="AF220">
        <v>0.503</v>
      </c>
    </row>
    <row r="221" spans="1:32" x14ac:dyDescent="0.35">
      <c r="A221" t="s">
        <v>1435</v>
      </c>
      <c r="B221">
        <v>0.78</v>
      </c>
      <c r="C221">
        <v>0.78</v>
      </c>
      <c r="D221">
        <v>0.78</v>
      </c>
      <c r="E221">
        <v>0.78</v>
      </c>
      <c r="F221">
        <v>0.78</v>
      </c>
      <c r="G221">
        <v>0.78</v>
      </c>
      <c r="H221">
        <v>0.78</v>
      </c>
      <c r="I221">
        <v>0.78</v>
      </c>
      <c r="J221">
        <v>0.78</v>
      </c>
      <c r="K221">
        <v>0.78</v>
      </c>
      <c r="L221">
        <v>0.78</v>
      </c>
      <c r="M221">
        <v>0.78</v>
      </c>
      <c r="N221">
        <v>0.78</v>
      </c>
      <c r="O221">
        <v>0.78</v>
      </c>
      <c r="P221">
        <v>0.78</v>
      </c>
      <c r="Q221">
        <v>0.78</v>
      </c>
      <c r="R221">
        <v>0.78</v>
      </c>
      <c r="S221">
        <v>0.78</v>
      </c>
      <c r="T221">
        <v>0.78</v>
      </c>
      <c r="U221">
        <v>0.78</v>
      </c>
      <c r="V221">
        <v>0.78</v>
      </c>
      <c r="W221">
        <v>0.78</v>
      </c>
      <c r="X221">
        <v>0.78</v>
      </c>
      <c r="Y221">
        <v>0.78</v>
      </c>
      <c r="Z221">
        <v>0.78</v>
      </c>
      <c r="AA221">
        <v>0.78</v>
      </c>
      <c r="AB221">
        <v>0.78</v>
      </c>
      <c r="AC221">
        <v>0.78</v>
      </c>
      <c r="AD221">
        <v>0.78</v>
      </c>
      <c r="AE221">
        <v>0.78</v>
      </c>
      <c r="AF221">
        <v>0.78</v>
      </c>
    </row>
    <row r="222" spans="1:32" x14ac:dyDescent="0.35">
      <c r="A222" t="s">
        <v>1436</v>
      </c>
      <c r="B222">
        <v>0.123</v>
      </c>
      <c r="C222">
        <v>0.123</v>
      </c>
      <c r="D222">
        <v>0.123</v>
      </c>
      <c r="E222">
        <v>0.123</v>
      </c>
      <c r="F222">
        <v>0.123</v>
      </c>
      <c r="G222">
        <v>0.123</v>
      </c>
      <c r="H222">
        <v>0.123</v>
      </c>
      <c r="I222">
        <v>0.123</v>
      </c>
      <c r="J222">
        <v>0.123</v>
      </c>
      <c r="K222">
        <v>0.123</v>
      </c>
      <c r="L222">
        <v>0.123</v>
      </c>
      <c r="M222">
        <v>0.123</v>
      </c>
      <c r="N222">
        <v>0.123</v>
      </c>
      <c r="O222">
        <v>0.123</v>
      </c>
      <c r="P222">
        <v>0.123</v>
      </c>
      <c r="Q222">
        <v>0.123</v>
      </c>
      <c r="R222">
        <v>0.123</v>
      </c>
      <c r="S222">
        <v>0.123</v>
      </c>
      <c r="T222">
        <v>0.123</v>
      </c>
      <c r="U222">
        <v>0.123</v>
      </c>
      <c r="V222">
        <v>0.123</v>
      </c>
      <c r="W222">
        <v>0.123</v>
      </c>
      <c r="X222">
        <v>0.123</v>
      </c>
      <c r="Y222">
        <v>0.123</v>
      </c>
      <c r="Z222">
        <v>0.123</v>
      </c>
      <c r="AA222">
        <v>0.123</v>
      </c>
      <c r="AB222">
        <v>0.123</v>
      </c>
      <c r="AC222">
        <v>0.123</v>
      </c>
      <c r="AD222">
        <v>0.123</v>
      </c>
      <c r="AE222">
        <v>0.123</v>
      </c>
      <c r="AF222">
        <v>0.123</v>
      </c>
    </row>
    <row r="223" spans="1:32" x14ac:dyDescent="0.35">
      <c r="A223" t="s">
        <v>271</v>
      </c>
      <c r="B223">
        <v>0.71599999999999997</v>
      </c>
      <c r="C223">
        <v>0.71599999999999997</v>
      </c>
      <c r="D223">
        <v>0.71599999999999997</v>
      </c>
      <c r="E223">
        <v>0.71599999999999997</v>
      </c>
      <c r="F223">
        <v>0.71599999999999997</v>
      </c>
      <c r="G223">
        <v>0.71599999999999997</v>
      </c>
      <c r="H223">
        <v>0.71599999999999997</v>
      </c>
      <c r="I223">
        <v>0.71599999999999997</v>
      </c>
      <c r="J223">
        <v>0.71599999999999997</v>
      </c>
      <c r="K223">
        <v>0.71599999999999997</v>
      </c>
      <c r="L223">
        <v>0.71599999999999997</v>
      </c>
      <c r="M223">
        <v>0.71599999999999997</v>
      </c>
      <c r="N223">
        <v>0.71599999999999997</v>
      </c>
      <c r="O223">
        <v>0.71599999999999997</v>
      </c>
      <c r="P223">
        <v>0.71599999999999997</v>
      </c>
      <c r="Q223">
        <v>0.71599999999999997</v>
      </c>
      <c r="R223">
        <v>0.71599999999999997</v>
      </c>
      <c r="S223">
        <v>0.71599999999999997</v>
      </c>
      <c r="T223">
        <v>0.71599999999999997</v>
      </c>
      <c r="U223">
        <v>0.71599999999999997</v>
      </c>
      <c r="V223">
        <v>0.71599999999999997</v>
      </c>
      <c r="W223">
        <v>0.71599999999999997</v>
      </c>
      <c r="X223">
        <v>0.71599999999999997</v>
      </c>
      <c r="Y223">
        <v>0.71599999999999997</v>
      </c>
      <c r="Z223">
        <v>0.71599999999999997</v>
      </c>
      <c r="AA223">
        <v>0.71599999999999997</v>
      </c>
      <c r="AB223">
        <v>0.71599999999999997</v>
      </c>
      <c r="AC223">
        <v>0.71599999999999997</v>
      </c>
      <c r="AD223">
        <v>0.71599999999999997</v>
      </c>
      <c r="AE223">
        <v>0.71599999999999997</v>
      </c>
      <c r="AF223">
        <v>0.71599999999999997</v>
      </c>
    </row>
    <row r="224" spans="1:32" x14ac:dyDescent="0.35">
      <c r="A224" t="s">
        <v>1437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x14ac:dyDescent="0.35">
      <c r="A225" t="s">
        <v>1438</v>
      </c>
      <c r="B225">
        <v>0.39100000000000001</v>
      </c>
      <c r="C225">
        <v>0.39100000000000001</v>
      </c>
      <c r="D225">
        <v>0.39100000000000001</v>
      </c>
      <c r="E225">
        <v>0.39100000000000001</v>
      </c>
      <c r="F225">
        <v>0.39100000000000001</v>
      </c>
      <c r="G225">
        <v>0.39100000000000001</v>
      </c>
      <c r="H225">
        <v>0.39100000000000001</v>
      </c>
      <c r="I225">
        <v>0.39100000000000001</v>
      </c>
      <c r="J225">
        <v>0.39100000000000001</v>
      </c>
      <c r="K225">
        <v>0.39100000000000001</v>
      </c>
      <c r="L225">
        <v>0.39100000000000001</v>
      </c>
      <c r="M225">
        <v>0.39100000000000001</v>
      </c>
      <c r="N225">
        <v>0.39100000000000001</v>
      </c>
      <c r="O225">
        <v>0.39100000000000001</v>
      </c>
      <c r="P225">
        <v>0.39100000000000001</v>
      </c>
      <c r="Q225">
        <v>0.39100000000000001</v>
      </c>
      <c r="R225">
        <v>0.39100000000000001</v>
      </c>
      <c r="S225">
        <v>0.39100000000000001</v>
      </c>
      <c r="T225">
        <v>0.39100000000000001</v>
      </c>
      <c r="U225">
        <v>0.39100000000000001</v>
      </c>
      <c r="V225">
        <v>0.39100000000000001</v>
      </c>
      <c r="W225">
        <v>0.39100000000000001</v>
      </c>
      <c r="X225">
        <v>0.39100000000000001</v>
      </c>
      <c r="Y225">
        <v>0.39100000000000001</v>
      </c>
      <c r="Z225">
        <v>0.39100000000000001</v>
      </c>
      <c r="AA225">
        <v>0.39100000000000001</v>
      </c>
      <c r="AB225">
        <v>0.39100000000000001</v>
      </c>
      <c r="AC225">
        <v>0.39100000000000001</v>
      </c>
      <c r="AD225">
        <v>0.39100000000000001</v>
      </c>
      <c r="AE225">
        <v>0.39100000000000001</v>
      </c>
      <c r="AF225">
        <v>0.39100000000000001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F17"/>
  <sheetViews>
    <sheetView workbookViewId="0">
      <selection activeCell="B2" sqref="B2"/>
    </sheetView>
  </sheetViews>
  <sheetFormatPr defaultRowHeight="14.5" x14ac:dyDescent="0.35"/>
  <cols>
    <col min="1" max="1" width="27.1796875" customWidth="1"/>
  </cols>
  <sheetData>
    <row r="1" spans="1:6" x14ac:dyDescent="0.35">
      <c r="B1" t="s">
        <v>21</v>
      </c>
    </row>
    <row r="2" spans="1:6" x14ac:dyDescent="0.35">
      <c r="A2" t="s">
        <v>49</v>
      </c>
      <c r="B2" s="3">
        <f>'Coal and Nuclear Calibration'!B28</f>
        <v>3500</v>
      </c>
      <c r="E2" t="s">
        <v>49</v>
      </c>
      <c r="F2">
        <v>3500</v>
      </c>
    </row>
    <row r="3" spans="1:6" x14ac:dyDescent="0.35">
      <c r="A3" t="s">
        <v>23</v>
      </c>
      <c r="B3" s="3">
        <f>$B$2*Weighting!B104</f>
        <v>2211.3075438182868</v>
      </c>
      <c r="E3" t="s">
        <v>23</v>
      </c>
      <c r="F3">
        <v>2513.9398116110956</v>
      </c>
    </row>
    <row r="4" spans="1:6" x14ac:dyDescent="0.35">
      <c r="A4" t="s">
        <v>24</v>
      </c>
      <c r="B4" s="3">
        <f>'Coal and Nuclear Calibration'!B29</f>
        <v>6000</v>
      </c>
      <c r="E4" t="s">
        <v>24</v>
      </c>
      <c r="F4">
        <v>6000</v>
      </c>
    </row>
    <row r="5" spans="1:6" x14ac:dyDescent="0.35">
      <c r="A5" t="s">
        <v>25</v>
      </c>
      <c r="B5" s="3">
        <f>$B$2*Weighting!B106</f>
        <v>532.44891987893175</v>
      </c>
      <c r="E5" t="s">
        <v>25</v>
      </c>
      <c r="F5">
        <v>735.95854073339683</v>
      </c>
    </row>
    <row r="6" spans="1:6" x14ac:dyDescent="0.35">
      <c r="A6" t="s">
        <v>47</v>
      </c>
      <c r="B6" s="3">
        <v>0</v>
      </c>
      <c r="E6" t="s">
        <v>47</v>
      </c>
      <c r="F6">
        <v>0</v>
      </c>
    </row>
    <row r="7" spans="1:6" x14ac:dyDescent="0.35">
      <c r="A7" t="s">
        <v>27</v>
      </c>
      <c r="B7" s="3">
        <v>0</v>
      </c>
      <c r="E7" t="s">
        <v>27</v>
      </c>
      <c r="F7">
        <v>0</v>
      </c>
    </row>
    <row r="8" spans="1:6" x14ac:dyDescent="0.35">
      <c r="A8" t="s">
        <v>28</v>
      </c>
      <c r="B8" s="3">
        <f>$B$2*Weighting!B109</f>
        <v>1776.4294159403041</v>
      </c>
      <c r="E8" t="s">
        <v>28</v>
      </c>
      <c r="F8">
        <v>4620.8467705042967</v>
      </c>
    </row>
    <row r="9" spans="1:6" x14ac:dyDescent="0.35">
      <c r="A9" t="s">
        <v>29</v>
      </c>
      <c r="B9" s="3">
        <f>$B$2*Weighting!B110</f>
        <v>2525.215022596095</v>
      </c>
      <c r="E9" t="s">
        <v>29</v>
      </c>
      <c r="F9">
        <v>3053.6846225799413</v>
      </c>
    </row>
    <row r="10" spans="1:6" x14ac:dyDescent="0.35">
      <c r="A10" t="s">
        <v>30</v>
      </c>
      <c r="B10" s="3">
        <f>$B$2*Weighting!B111</f>
        <v>2221.4721064494597</v>
      </c>
      <c r="E10" t="s">
        <v>30</v>
      </c>
      <c r="F10">
        <v>4929.6679887101982</v>
      </c>
    </row>
    <row r="11" spans="1:6" x14ac:dyDescent="0.35">
      <c r="A11" s="4" t="s">
        <v>31</v>
      </c>
      <c r="B11" s="3">
        <v>0</v>
      </c>
      <c r="E11" t="s">
        <v>31</v>
      </c>
      <c r="F11">
        <v>0</v>
      </c>
    </row>
    <row r="12" spans="1:6" x14ac:dyDescent="0.35">
      <c r="A12" s="4" t="s">
        <v>32</v>
      </c>
      <c r="B12" s="3">
        <v>0</v>
      </c>
      <c r="E12" t="s">
        <v>32</v>
      </c>
      <c r="F12">
        <v>0</v>
      </c>
    </row>
    <row r="13" spans="1:6" x14ac:dyDescent="0.35">
      <c r="A13" t="s">
        <v>46</v>
      </c>
      <c r="B13" s="3">
        <f>$B$2*Weighting!B114</f>
        <v>2564.8873894265362</v>
      </c>
      <c r="E13" t="s">
        <v>46</v>
      </c>
      <c r="F13">
        <v>2192.3035721194897</v>
      </c>
    </row>
    <row r="14" spans="1:6" x14ac:dyDescent="0.35">
      <c r="A14" t="s">
        <v>48</v>
      </c>
      <c r="B14" s="3">
        <v>0</v>
      </c>
      <c r="E14" t="s">
        <v>48</v>
      </c>
      <c r="F14">
        <v>0</v>
      </c>
    </row>
    <row r="15" spans="1:6" x14ac:dyDescent="0.35">
      <c r="A15" t="s">
        <v>50</v>
      </c>
      <c r="B15" s="3">
        <v>0</v>
      </c>
      <c r="E15" t="s">
        <v>50</v>
      </c>
      <c r="F15">
        <v>0</v>
      </c>
    </row>
    <row r="16" spans="1:6" x14ac:dyDescent="0.35">
      <c r="A16" t="s">
        <v>51</v>
      </c>
      <c r="B16" s="3">
        <v>0</v>
      </c>
      <c r="E16" t="s">
        <v>51</v>
      </c>
      <c r="F16">
        <v>0</v>
      </c>
    </row>
    <row r="17" spans="1:6" x14ac:dyDescent="0.35">
      <c r="A17" t="s">
        <v>52</v>
      </c>
      <c r="B17" s="3">
        <f>$B$2*Weighting!B118</f>
        <v>2309.6792612819636</v>
      </c>
      <c r="E17" t="s">
        <v>52</v>
      </c>
      <c r="F17">
        <v>1536.7704782999917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BE89-089C-45B7-8D41-7E0BDC91B5BE}">
  <dimension ref="A1:AH2841"/>
  <sheetViews>
    <sheetView topLeftCell="B1" workbookViewId="0">
      <selection activeCell="D17" sqref="D17"/>
    </sheetView>
  </sheetViews>
  <sheetFormatPr defaultColWidth="8.7265625" defaultRowHeight="14.5" x14ac:dyDescent="0.35"/>
  <cols>
    <col min="1" max="1" width="21.453125" hidden="1" customWidth="1"/>
    <col min="2" max="2" width="46.7265625" customWidth="1"/>
  </cols>
  <sheetData>
    <row r="1" spans="1:33" ht="15" customHeight="1" thickBot="1" x14ac:dyDescent="0.4">
      <c r="B1" s="15" t="s">
        <v>220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35"/>
    <row r="3" spans="1:33" ht="15" customHeight="1" x14ac:dyDescent="0.35">
      <c r="C3" s="28" t="s">
        <v>92</v>
      </c>
      <c r="D3" s="28" t="s">
        <v>93</v>
      </c>
      <c r="E3" s="17"/>
      <c r="F3" s="17"/>
      <c r="G3" s="17"/>
    </row>
    <row r="4" spans="1:33" ht="15" customHeight="1" x14ac:dyDescent="0.35">
      <c r="C4" s="28" t="s">
        <v>94</v>
      </c>
      <c r="D4" s="28" t="s">
        <v>221</v>
      </c>
      <c r="E4" s="17"/>
      <c r="F4" s="17"/>
      <c r="G4" s="28" t="s">
        <v>222</v>
      </c>
    </row>
    <row r="5" spans="1:33" ht="15" customHeight="1" x14ac:dyDescent="0.35">
      <c r="C5" s="28" t="s">
        <v>95</v>
      </c>
      <c r="D5" s="28" t="s">
        <v>96</v>
      </c>
      <c r="E5" s="17"/>
      <c r="F5" s="17"/>
      <c r="G5" s="17"/>
    </row>
    <row r="6" spans="1:33" ht="15" customHeight="1" x14ac:dyDescent="0.35">
      <c r="C6" s="28" t="s">
        <v>97</v>
      </c>
      <c r="D6" s="17"/>
      <c r="E6" s="28" t="s">
        <v>98</v>
      </c>
      <c r="F6" s="17"/>
      <c r="G6" s="17"/>
    </row>
    <row r="10" spans="1:33" ht="15" customHeight="1" x14ac:dyDescent="0.35">
      <c r="A10" s="18" t="s">
        <v>99</v>
      </c>
      <c r="B10" s="19" t="s">
        <v>100</v>
      </c>
      <c r="AG10" s="20" t="s">
        <v>101</v>
      </c>
    </row>
    <row r="11" spans="1:33" ht="15" customHeight="1" x14ac:dyDescent="0.35">
      <c r="B11" s="15" t="s">
        <v>102</v>
      </c>
      <c r="AG11" s="20" t="s">
        <v>103</v>
      </c>
    </row>
    <row r="12" spans="1:33" ht="15" customHeight="1" x14ac:dyDescent="0.3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0" t="s">
        <v>104</v>
      </c>
    </row>
    <row r="13" spans="1:33" ht="15" customHeight="1" thickBot="1" x14ac:dyDescent="0.4">
      <c r="B13" s="16" t="s">
        <v>105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21" t="s">
        <v>106</v>
      </c>
    </row>
    <row r="14" spans="1:33" ht="15" customHeight="1" thickTop="1" x14ac:dyDescent="0.35"/>
    <row r="15" spans="1:33" ht="15" customHeight="1" x14ac:dyDescent="0.35">
      <c r="B15" s="22" t="s">
        <v>107</v>
      </c>
    </row>
    <row r="16" spans="1:33" ht="15" customHeight="1" x14ac:dyDescent="0.35">
      <c r="B16" s="22" t="s">
        <v>108</v>
      </c>
    </row>
    <row r="17" spans="1:33" ht="15" customHeight="1" x14ac:dyDescent="0.35">
      <c r="A17" s="18" t="s">
        <v>109</v>
      </c>
      <c r="B17" s="23" t="s">
        <v>110</v>
      </c>
      <c r="C17" s="24">
        <v>207.24075300000001</v>
      </c>
      <c r="D17" s="24">
        <v>197.42744400000001</v>
      </c>
      <c r="E17" s="24">
        <v>188.436432</v>
      </c>
      <c r="F17" s="24">
        <v>180.56582599999999</v>
      </c>
      <c r="G17" s="24">
        <v>157.359711</v>
      </c>
      <c r="H17" s="24">
        <v>150.64619400000001</v>
      </c>
      <c r="I17" s="24">
        <v>135.22811899999999</v>
      </c>
      <c r="J17" s="24">
        <v>120.61721799999999</v>
      </c>
      <c r="K17" s="24">
        <v>112.138229</v>
      </c>
      <c r="L17" s="24">
        <v>107.360916</v>
      </c>
      <c r="M17" s="24">
        <v>105.50451700000001</v>
      </c>
      <c r="N17" s="24">
        <v>101.464508</v>
      </c>
      <c r="O17" s="24">
        <v>96.134613000000002</v>
      </c>
      <c r="P17" s="24">
        <v>91.668807999999999</v>
      </c>
      <c r="Q17" s="24">
        <v>90.052802999999997</v>
      </c>
      <c r="R17" s="24">
        <v>88.292197999999999</v>
      </c>
      <c r="S17" s="24">
        <v>87.902206000000007</v>
      </c>
      <c r="T17" s="24">
        <v>86.065201000000002</v>
      </c>
      <c r="U17" s="24">
        <v>85.726196000000002</v>
      </c>
      <c r="V17" s="24">
        <v>80.629501000000005</v>
      </c>
      <c r="W17" s="24">
        <v>80.268501000000001</v>
      </c>
      <c r="X17" s="24">
        <v>80.268501000000001</v>
      </c>
      <c r="Y17" s="24">
        <v>80.268501000000001</v>
      </c>
      <c r="Z17" s="24">
        <v>79.426497999999995</v>
      </c>
      <c r="AA17" s="24">
        <v>76.912497999999999</v>
      </c>
      <c r="AB17" s="24">
        <v>76.912497999999999</v>
      </c>
      <c r="AC17" s="24">
        <v>76.912497999999999</v>
      </c>
      <c r="AD17" s="24">
        <v>76.912497999999999</v>
      </c>
      <c r="AE17" s="24">
        <v>76.912497999999999</v>
      </c>
      <c r="AF17" s="24">
        <v>76.912497999999999</v>
      </c>
      <c r="AG17" s="25">
        <v>-3.3602E-2</v>
      </c>
    </row>
    <row r="18" spans="1:33" ht="15" customHeight="1" x14ac:dyDescent="0.35">
      <c r="A18" s="18" t="s">
        <v>111</v>
      </c>
      <c r="B18" s="23" t="s">
        <v>112</v>
      </c>
      <c r="C18" s="24">
        <v>73.775802999999996</v>
      </c>
      <c r="D18" s="24">
        <v>71.555412000000004</v>
      </c>
      <c r="E18" s="24">
        <v>66.505309999999994</v>
      </c>
      <c r="F18" s="24">
        <v>59.747008999999998</v>
      </c>
      <c r="G18" s="24">
        <v>54.435402000000003</v>
      </c>
      <c r="H18" s="24">
        <v>51.122199999999999</v>
      </c>
      <c r="I18" s="24">
        <v>49.474499000000002</v>
      </c>
      <c r="J18" s="24">
        <v>48.714500000000001</v>
      </c>
      <c r="K18" s="24">
        <v>46.606898999999999</v>
      </c>
      <c r="L18" s="24">
        <v>46.606898999999999</v>
      </c>
      <c r="M18" s="24">
        <v>45.078299999999999</v>
      </c>
      <c r="N18" s="24">
        <v>44.835299999999997</v>
      </c>
      <c r="O18" s="24">
        <v>44.093204</v>
      </c>
      <c r="P18" s="24">
        <v>43.548198999999997</v>
      </c>
      <c r="Q18" s="24">
        <v>42.598700999999998</v>
      </c>
      <c r="R18" s="24">
        <v>41.888702000000002</v>
      </c>
      <c r="S18" s="24">
        <v>41.638702000000002</v>
      </c>
      <c r="T18" s="24">
        <v>42.408703000000003</v>
      </c>
      <c r="U18" s="24">
        <v>42.408703000000003</v>
      </c>
      <c r="V18" s="24">
        <v>43.230404</v>
      </c>
      <c r="W18" s="24">
        <v>43.230404</v>
      </c>
      <c r="X18" s="24">
        <v>43.230404</v>
      </c>
      <c r="Y18" s="24">
        <v>43.230404</v>
      </c>
      <c r="Z18" s="24">
        <v>44.072403000000001</v>
      </c>
      <c r="AA18" s="24">
        <v>43.460236000000002</v>
      </c>
      <c r="AB18" s="24">
        <v>43.460236000000002</v>
      </c>
      <c r="AC18" s="24">
        <v>43.460236000000002</v>
      </c>
      <c r="AD18" s="24">
        <v>43.460236000000002</v>
      </c>
      <c r="AE18" s="24">
        <v>43.460236000000002</v>
      </c>
      <c r="AF18" s="24">
        <v>43.460236000000002</v>
      </c>
      <c r="AG18" s="25">
        <v>-1.8082000000000001E-2</v>
      </c>
    </row>
    <row r="19" spans="1:33" ht="15" customHeight="1" x14ac:dyDescent="0.35">
      <c r="A19" s="18" t="s">
        <v>113</v>
      </c>
      <c r="B19" s="23" t="s">
        <v>114</v>
      </c>
      <c r="C19" s="24">
        <v>249.764343</v>
      </c>
      <c r="D19" s="24">
        <v>257.84274299999998</v>
      </c>
      <c r="E19" s="24">
        <v>261.35363799999999</v>
      </c>
      <c r="F19" s="24">
        <v>277.15844700000002</v>
      </c>
      <c r="G19" s="24">
        <v>295.03198200000003</v>
      </c>
      <c r="H19" s="24">
        <v>303.85665899999998</v>
      </c>
      <c r="I19" s="24">
        <v>327.22738600000002</v>
      </c>
      <c r="J19" s="24">
        <v>339.21893299999999</v>
      </c>
      <c r="K19" s="24">
        <v>351.27029399999998</v>
      </c>
      <c r="L19" s="24">
        <v>358.04950000000002</v>
      </c>
      <c r="M19" s="24">
        <v>365.45519999999999</v>
      </c>
      <c r="N19" s="24">
        <v>377.32189899999997</v>
      </c>
      <c r="O19" s="24">
        <v>386.31787100000003</v>
      </c>
      <c r="P19" s="24">
        <v>393.94274899999999</v>
      </c>
      <c r="Q19" s="24">
        <v>403.63250699999998</v>
      </c>
      <c r="R19" s="24">
        <v>411.11566199999999</v>
      </c>
      <c r="S19" s="24">
        <v>415.82324199999999</v>
      </c>
      <c r="T19" s="24">
        <v>420.54846199999997</v>
      </c>
      <c r="U19" s="24">
        <v>425.48767099999998</v>
      </c>
      <c r="V19" s="24">
        <v>429.48138399999999</v>
      </c>
      <c r="W19" s="24">
        <v>434.218323</v>
      </c>
      <c r="X19" s="24">
        <v>438.66229199999998</v>
      </c>
      <c r="Y19" s="24">
        <v>446.48303199999998</v>
      </c>
      <c r="Z19" s="24">
        <v>455.26403800000003</v>
      </c>
      <c r="AA19" s="24">
        <v>461.25079299999999</v>
      </c>
      <c r="AB19" s="24">
        <v>467.38073700000001</v>
      </c>
      <c r="AC19" s="24">
        <v>474.48913599999997</v>
      </c>
      <c r="AD19" s="24">
        <v>477.39349399999998</v>
      </c>
      <c r="AE19" s="24">
        <v>481.91143799999998</v>
      </c>
      <c r="AF19" s="24">
        <v>485.64056399999998</v>
      </c>
      <c r="AG19" s="25">
        <v>2.3193999999999999E-2</v>
      </c>
    </row>
    <row r="20" spans="1:33" ht="15" customHeight="1" x14ac:dyDescent="0.35">
      <c r="A20" s="18" t="s">
        <v>115</v>
      </c>
      <c r="B20" s="23" t="s">
        <v>116</v>
      </c>
      <c r="C20" s="24">
        <v>141.13476600000001</v>
      </c>
      <c r="D20" s="24">
        <v>153.68185399999999</v>
      </c>
      <c r="E20" s="24">
        <v>168.352936</v>
      </c>
      <c r="F20" s="24">
        <v>177.82501199999999</v>
      </c>
      <c r="G20" s="24">
        <v>193.974457</v>
      </c>
      <c r="H20" s="24">
        <v>197.127655</v>
      </c>
      <c r="I20" s="24">
        <v>204.13433800000001</v>
      </c>
      <c r="J20" s="24">
        <v>208.89946</v>
      </c>
      <c r="K20" s="24">
        <v>214.49095199999999</v>
      </c>
      <c r="L20" s="24">
        <v>217.851562</v>
      </c>
      <c r="M20" s="24">
        <v>221.38537600000001</v>
      </c>
      <c r="N20" s="24">
        <v>226.37445099999999</v>
      </c>
      <c r="O20" s="24">
        <v>230.76586900000001</v>
      </c>
      <c r="P20" s="24">
        <v>235.397705</v>
      </c>
      <c r="Q20" s="24">
        <v>241.19421399999999</v>
      </c>
      <c r="R20" s="24">
        <v>244.677155</v>
      </c>
      <c r="S20" s="24">
        <v>249.131958</v>
      </c>
      <c r="T20" s="24">
        <v>255.67214999999999</v>
      </c>
      <c r="U20" s="24">
        <v>259.88125600000001</v>
      </c>
      <c r="V20" s="24">
        <v>267.64773600000001</v>
      </c>
      <c r="W20" s="24">
        <v>272.93414300000001</v>
      </c>
      <c r="X20" s="24">
        <v>277.899475</v>
      </c>
      <c r="Y20" s="24">
        <v>282.72943099999998</v>
      </c>
      <c r="Z20" s="24">
        <v>290.55023199999999</v>
      </c>
      <c r="AA20" s="24">
        <v>297.89782700000001</v>
      </c>
      <c r="AB20" s="24">
        <v>304.66247600000003</v>
      </c>
      <c r="AC20" s="24">
        <v>313.945831</v>
      </c>
      <c r="AD20" s="24">
        <v>325.54998799999998</v>
      </c>
      <c r="AE20" s="24">
        <v>330.82641599999999</v>
      </c>
      <c r="AF20" s="24">
        <v>344.49191300000001</v>
      </c>
      <c r="AG20" s="25">
        <v>3.1248999999999999E-2</v>
      </c>
    </row>
    <row r="21" spans="1:33" ht="15" customHeight="1" x14ac:dyDescent="0.35">
      <c r="A21" s="18" t="s">
        <v>117</v>
      </c>
      <c r="B21" s="23" t="s">
        <v>118</v>
      </c>
      <c r="C21" s="24">
        <v>95.487312000000003</v>
      </c>
      <c r="D21" s="24">
        <v>97.014815999999996</v>
      </c>
      <c r="E21" s="24">
        <v>97.058814999999996</v>
      </c>
      <c r="F21" s="24">
        <v>97.109604000000004</v>
      </c>
      <c r="G21" s="24">
        <v>96.018737999999999</v>
      </c>
      <c r="H21" s="24">
        <v>94.931861999999995</v>
      </c>
      <c r="I21" s="24">
        <v>92.796036000000001</v>
      </c>
      <c r="J21" s="24">
        <v>77.866501</v>
      </c>
      <c r="K21" s="24">
        <v>77.911468999999997</v>
      </c>
      <c r="L21" s="24">
        <v>75.820549</v>
      </c>
      <c r="M21" s="24">
        <v>75.085251</v>
      </c>
      <c r="N21" s="24">
        <v>71.423057999999997</v>
      </c>
      <c r="O21" s="24">
        <v>55.546486000000002</v>
      </c>
      <c r="P21" s="24">
        <v>55.63456</v>
      </c>
      <c r="Q21" s="24">
        <v>55.812904000000003</v>
      </c>
      <c r="R21" s="24">
        <v>55.945487999999997</v>
      </c>
      <c r="S21" s="24">
        <v>55.972237</v>
      </c>
      <c r="T21" s="24">
        <v>55.998992999999999</v>
      </c>
      <c r="U21" s="24">
        <v>53.856189999999998</v>
      </c>
      <c r="V21" s="24">
        <v>53.899918</v>
      </c>
      <c r="W21" s="24">
        <v>54.058849000000002</v>
      </c>
      <c r="X21" s="24">
        <v>54.173839999999998</v>
      </c>
      <c r="Y21" s="24">
        <v>53.346760000000003</v>
      </c>
      <c r="Z21" s="24">
        <v>53.442669000000002</v>
      </c>
      <c r="AA21" s="24">
        <v>52.945244000000002</v>
      </c>
      <c r="AB21" s="24">
        <v>50.483643000000001</v>
      </c>
      <c r="AC21" s="24">
        <v>50.537742999999999</v>
      </c>
      <c r="AD21" s="24">
        <v>50.571434000000004</v>
      </c>
      <c r="AE21" s="24">
        <v>50.612144000000001</v>
      </c>
      <c r="AF21" s="24">
        <v>50.674477000000003</v>
      </c>
      <c r="AG21" s="25">
        <v>-2.1610000000000001E-2</v>
      </c>
    </row>
    <row r="22" spans="1:33" ht="15" customHeight="1" x14ac:dyDescent="0.35">
      <c r="A22" s="18" t="s">
        <v>119</v>
      </c>
      <c r="B22" s="23" t="s">
        <v>120</v>
      </c>
      <c r="C22" s="24">
        <v>23.016204999999999</v>
      </c>
      <c r="D22" s="24">
        <v>23.016204999999999</v>
      </c>
      <c r="E22" s="24">
        <v>23.016204999999999</v>
      </c>
      <c r="F22" s="24">
        <v>23.016204999999999</v>
      </c>
      <c r="G22" s="24">
        <v>23.016204999999999</v>
      </c>
      <c r="H22" s="24">
        <v>23.016204999999999</v>
      </c>
      <c r="I22" s="24">
        <v>23.016204999999999</v>
      </c>
      <c r="J22" s="24">
        <v>23.016204999999999</v>
      </c>
      <c r="K22" s="24">
        <v>23.016204999999999</v>
      </c>
      <c r="L22" s="24">
        <v>23.016204999999999</v>
      </c>
      <c r="M22" s="24">
        <v>23.016204999999999</v>
      </c>
      <c r="N22" s="24">
        <v>23.016204999999999</v>
      </c>
      <c r="O22" s="24">
        <v>23.016204999999999</v>
      </c>
      <c r="P22" s="24">
        <v>23.016204999999999</v>
      </c>
      <c r="Q22" s="24">
        <v>23.016204999999999</v>
      </c>
      <c r="R22" s="24">
        <v>23.016204999999999</v>
      </c>
      <c r="S22" s="24">
        <v>23.016204999999999</v>
      </c>
      <c r="T22" s="24">
        <v>23.016204999999999</v>
      </c>
      <c r="U22" s="24">
        <v>23.016204999999999</v>
      </c>
      <c r="V22" s="24">
        <v>23.016204999999999</v>
      </c>
      <c r="W22" s="24">
        <v>23.016204999999999</v>
      </c>
      <c r="X22" s="24">
        <v>23.016204999999999</v>
      </c>
      <c r="Y22" s="24">
        <v>23.016204999999999</v>
      </c>
      <c r="Z22" s="24">
        <v>23.016204999999999</v>
      </c>
      <c r="AA22" s="24">
        <v>23.016204999999999</v>
      </c>
      <c r="AB22" s="24">
        <v>23.016204999999999</v>
      </c>
      <c r="AC22" s="24">
        <v>23.016204999999999</v>
      </c>
      <c r="AD22" s="24">
        <v>23.016204999999999</v>
      </c>
      <c r="AE22" s="24">
        <v>23.016204999999999</v>
      </c>
      <c r="AF22" s="24">
        <v>23.016204999999999</v>
      </c>
      <c r="AG22" s="25">
        <v>0</v>
      </c>
    </row>
    <row r="23" spans="1:33" ht="15" customHeight="1" x14ac:dyDescent="0.35">
      <c r="A23" s="18" t="s">
        <v>121</v>
      </c>
      <c r="B23" s="23" t="s">
        <v>122</v>
      </c>
      <c r="C23" s="24">
        <v>3.968</v>
      </c>
      <c r="D23" s="24">
        <v>6.1261429999999999</v>
      </c>
      <c r="E23" s="24">
        <v>8.0084429999999998</v>
      </c>
      <c r="F23" s="24">
        <v>8.6735559999999996</v>
      </c>
      <c r="G23" s="24">
        <v>9.2545570000000001</v>
      </c>
      <c r="H23" s="24">
        <v>10.032829</v>
      </c>
      <c r="I23" s="24">
        <v>11.139533999999999</v>
      </c>
      <c r="J23" s="24">
        <v>12.032443000000001</v>
      </c>
      <c r="K23" s="24">
        <v>13.025045</v>
      </c>
      <c r="L23" s="24">
        <v>13.593137</v>
      </c>
      <c r="M23" s="24">
        <v>15.338768999999999</v>
      </c>
      <c r="N23" s="24">
        <v>15.58619</v>
      </c>
      <c r="O23" s="24">
        <v>15.881866</v>
      </c>
      <c r="P23" s="24">
        <v>16.279346</v>
      </c>
      <c r="Q23" s="24">
        <v>16.658192</v>
      </c>
      <c r="R23" s="24">
        <v>16.836300000000001</v>
      </c>
      <c r="S23" s="24">
        <v>16.872845000000002</v>
      </c>
      <c r="T23" s="24">
        <v>16.872845000000002</v>
      </c>
      <c r="U23" s="24">
        <v>17.212707999999999</v>
      </c>
      <c r="V23" s="24">
        <v>17.759139999999999</v>
      </c>
      <c r="W23" s="24">
        <v>17.884982999999998</v>
      </c>
      <c r="X23" s="24">
        <v>18.278164</v>
      </c>
      <c r="Y23" s="24">
        <v>18.771431</v>
      </c>
      <c r="Z23" s="24">
        <v>18.793793000000001</v>
      </c>
      <c r="AA23" s="24">
        <v>20.418227999999999</v>
      </c>
      <c r="AB23" s="24">
        <v>20.981915000000001</v>
      </c>
      <c r="AC23" s="24">
        <v>21.615448000000001</v>
      </c>
      <c r="AD23" s="24">
        <v>22.514900000000001</v>
      </c>
      <c r="AE23" s="24">
        <v>22.563030000000001</v>
      </c>
      <c r="AF23" s="24">
        <v>22.744553</v>
      </c>
      <c r="AG23" s="25">
        <v>6.2059000000000003E-2</v>
      </c>
    </row>
    <row r="24" spans="1:33" ht="15" customHeight="1" x14ac:dyDescent="0.35">
      <c r="A24" s="18" t="s">
        <v>123</v>
      </c>
      <c r="B24" s="23" t="s">
        <v>124</v>
      </c>
      <c r="C24" s="24">
        <v>0.22309999999999999</v>
      </c>
      <c r="D24" s="24">
        <v>0.25269999999999998</v>
      </c>
      <c r="E24" s="24">
        <v>0.25269999999999998</v>
      </c>
      <c r="F24" s="24">
        <v>0.25525700000000001</v>
      </c>
      <c r="G24" s="24">
        <v>0.25744800000000001</v>
      </c>
      <c r="H24" s="24">
        <v>0.25744800000000001</v>
      </c>
      <c r="I24" s="24">
        <v>0.25744800000000001</v>
      </c>
      <c r="J24" s="24">
        <v>0.25744800000000001</v>
      </c>
      <c r="K24" s="24">
        <v>0.25744800000000001</v>
      </c>
      <c r="L24" s="24">
        <v>0.25744800000000001</v>
      </c>
      <c r="M24" s="24">
        <v>0.25634800000000002</v>
      </c>
      <c r="N24" s="24">
        <v>0.25634800000000002</v>
      </c>
      <c r="O24" s="24">
        <v>0.25634800000000002</v>
      </c>
      <c r="P24" s="24">
        <v>0.25634800000000002</v>
      </c>
      <c r="Q24" s="24">
        <v>0.25634800000000002</v>
      </c>
      <c r="R24" s="24">
        <v>0.25634800000000002</v>
      </c>
      <c r="S24" s="24">
        <v>0.25634800000000002</v>
      </c>
      <c r="T24" s="24">
        <v>0.25634800000000002</v>
      </c>
      <c r="U24" s="24">
        <v>0.25634800000000002</v>
      </c>
      <c r="V24" s="24">
        <v>0.25634800000000002</v>
      </c>
      <c r="W24" s="24">
        <v>0.257353</v>
      </c>
      <c r="X24" s="24">
        <v>0.257353</v>
      </c>
      <c r="Y24" s="24">
        <v>0.257353</v>
      </c>
      <c r="Z24" s="24">
        <v>0.257353</v>
      </c>
      <c r="AA24" s="24">
        <v>0.257353</v>
      </c>
      <c r="AB24" s="24">
        <v>0.257353</v>
      </c>
      <c r="AC24" s="24">
        <v>0.257353</v>
      </c>
      <c r="AD24" s="24">
        <v>0.257353</v>
      </c>
      <c r="AE24" s="24">
        <v>0.257353</v>
      </c>
      <c r="AF24" s="24">
        <v>0.257353</v>
      </c>
      <c r="AG24" s="25">
        <v>4.9370000000000004E-3</v>
      </c>
    </row>
    <row r="25" spans="1:33" ht="15" customHeight="1" x14ac:dyDescent="0.35">
      <c r="A25" s="18" t="s">
        <v>125</v>
      </c>
      <c r="B25" s="23" t="s">
        <v>126</v>
      </c>
      <c r="C25" s="24">
        <v>285.27877799999999</v>
      </c>
      <c r="D25" s="24">
        <v>310.07849099999999</v>
      </c>
      <c r="E25" s="24">
        <v>341.74648999999999</v>
      </c>
      <c r="F25" s="24">
        <v>360.11535600000002</v>
      </c>
      <c r="G25" s="24">
        <v>379.08093300000002</v>
      </c>
      <c r="H25" s="24">
        <v>387.515961</v>
      </c>
      <c r="I25" s="24">
        <v>397.43685900000003</v>
      </c>
      <c r="J25" s="24">
        <v>407.62445100000002</v>
      </c>
      <c r="K25" s="24">
        <v>428.78735399999999</v>
      </c>
      <c r="L25" s="24">
        <v>444.36245700000001</v>
      </c>
      <c r="M25" s="24">
        <v>451.424194</v>
      </c>
      <c r="N25" s="24">
        <v>464.14111300000002</v>
      </c>
      <c r="O25" s="24">
        <v>469.93182400000001</v>
      </c>
      <c r="P25" s="24">
        <v>481.84448200000003</v>
      </c>
      <c r="Q25" s="24">
        <v>503.21978799999999</v>
      </c>
      <c r="R25" s="24">
        <v>514.62805200000003</v>
      </c>
      <c r="S25" s="24">
        <v>521.95336899999995</v>
      </c>
      <c r="T25" s="24">
        <v>525.64709500000004</v>
      </c>
      <c r="U25" s="24">
        <v>530.26489300000003</v>
      </c>
      <c r="V25" s="24">
        <v>538.36261000000002</v>
      </c>
      <c r="W25" s="24">
        <v>545.12231399999996</v>
      </c>
      <c r="X25" s="24">
        <v>554.09613000000002</v>
      </c>
      <c r="Y25" s="24">
        <v>564.09252900000001</v>
      </c>
      <c r="Z25" s="24">
        <v>574.10839799999997</v>
      </c>
      <c r="AA25" s="24">
        <v>585.30780000000004</v>
      </c>
      <c r="AB25" s="24">
        <v>598.75616500000001</v>
      </c>
      <c r="AC25" s="24">
        <v>608.66369599999996</v>
      </c>
      <c r="AD25" s="24">
        <v>613.22796600000004</v>
      </c>
      <c r="AE25" s="24">
        <v>619.86840800000004</v>
      </c>
      <c r="AF25" s="24">
        <v>629.14929199999995</v>
      </c>
      <c r="AG25" s="25">
        <v>2.7647999999999999E-2</v>
      </c>
    </row>
    <row r="26" spans="1:33" ht="15" customHeight="1" x14ac:dyDescent="0.35">
      <c r="A26" s="18" t="s">
        <v>127</v>
      </c>
      <c r="B26" s="23" t="s">
        <v>128</v>
      </c>
      <c r="C26" s="24">
        <v>0</v>
      </c>
      <c r="D26" s="24">
        <v>0</v>
      </c>
      <c r="E26" s="24">
        <v>1.4066639999999999</v>
      </c>
      <c r="F26" s="24">
        <v>1.7270160000000001</v>
      </c>
      <c r="G26" s="24">
        <v>2.0334430000000001</v>
      </c>
      <c r="H26" s="24">
        <v>2.398342</v>
      </c>
      <c r="I26" s="24">
        <v>2.900115</v>
      </c>
      <c r="J26" s="24">
        <v>3.4319310000000001</v>
      </c>
      <c r="K26" s="24">
        <v>4.0720729999999996</v>
      </c>
      <c r="L26" s="24">
        <v>4.7172280000000004</v>
      </c>
      <c r="M26" s="24">
        <v>5.3679800000000002</v>
      </c>
      <c r="N26" s="24">
        <v>6.2395360000000002</v>
      </c>
      <c r="O26" s="24">
        <v>7.0548310000000001</v>
      </c>
      <c r="P26" s="24">
        <v>8.0500349999999994</v>
      </c>
      <c r="Q26" s="24">
        <v>9.2620290000000001</v>
      </c>
      <c r="R26" s="24">
        <v>10.580568</v>
      </c>
      <c r="S26" s="24">
        <v>11.906597</v>
      </c>
      <c r="T26" s="24">
        <v>13.289574</v>
      </c>
      <c r="U26" s="24">
        <v>14.791002000000001</v>
      </c>
      <c r="V26" s="24">
        <v>16.277266999999998</v>
      </c>
      <c r="W26" s="24">
        <v>17.700707999999999</v>
      </c>
      <c r="X26" s="24">
        <v>19.367348</v>
      </c>
      <c r="Y26" s="24">
        <v>21.070259</v>
      </c>
      <c r="Z26" s="24">
        <v>22.835100000000001</v>
      </c>
      <c r="AA26" s="24">
        <v>24.582397</v>
      </c>
      <c r="AB26" s="24">
        <v>26.379559</v>
      </c>
      <c r="AC26" s="24">
        <v>28.267868</v>
      </c>
      <c r="AD26" s="24">
        <v>29.958508999999999</v>
      </c>
      <c r="AE26" s="24">
        <v>31.640951000000001</v>
      </c>
      <c r="AF26" s="24">
        <v>33.440154999999997</v>
      </c>
      <c r="AG26" s="25" t="s">
        <v>129</v>
      </c>
    </row>
    <row r="27" spans="1:33" ht="15" customHeight="1" x14ac:dyDescent="0.35">
      <c r="A27" s="18" t="s">
        <v>130</v>
      </c>
      <c r="B27" s="22" t="s">
        <v>131</v>
      </c>
      <c r="C27" s="26">
        <v>1079.889038</v>
      </c>
      <c r="D27" s="26">
        <v>1116.9957280000001</v>
      </c>
      <c r="E27" s="26">
        <v>1156.137573</v>
      </c>
      <c r="F27" s="26">
        <v>1186.1933590000001</v>
      </c>
      <c r="G27" s="26">
        <v>1210.462769</v>
      </c>
      <c r="H27" s="26">
        <v>1220.9053960000001</v>
      </c>
      <c r="I27" s="26">
        <v>1243.610596</v>
      </c>
      <c r="J27" s="26">
        <v>1241.6791989999999</v>
      </c>
      <c r="K27" s="26">
        <v>1271.575928</v>
      </c>
      <c r="L27" s="26">
        <v>1291.635986</v>
      </c>
      <c r="M27" s="26">
        <v>1307.9121090000001</v>
      </c>
      <c r="N27" s="26">
        <v>1330.6585689999999</v>
      </c>
      <c r="O27" s="26">
        <v>1328.9991460000001</v>
      </c>
      <c r="P27" s="26">
        <v>1349.638428</v>
      </c>
      <c r="Q27" s="26">
        <v>1385.7037350000001</v>
      </c>
      <c r="R27" s="26">
        <v>1407.2366939999999</v>
      </c>
      <c r="S27" s="26">
        <v>1424.4736330000001</v>
      </c>
      <c r="T27" s="26">
        <v>1439.775513</v>
      </c>
      <c r="U27" s="26">
        <v>1452.9011230000001</v>
      </c>
      <c r="V27" s="26">
        <v>1470.560547</v>
      </c>
      <c r="W27" s="26">
        <v>1488.6917719999999</v>
      </c>
      <c r="X27" s="26">
        <v>1509.2497559999999</v>
      </c>
      <c r="Y27" s="26">
        <v>1533.265991</v>
      </c>
      <c r="Z27" s="26">
        <v>1561.7667240000001</v>
      </c>
      <c r="AA27" s="26">
        <v>1586.048462</v>
      </c>
      <c r="AB27" s="26">
        <v>1612.290649</v>
      </c>
      <c r="AC27" s="26">
        <v>1641.1660159999999</v>
      </c>
      <c r="AD27" s="26">
        <v>1662.8625489999999</v>
      </c>
      <c r="AE27" s="26">
        <v>1681.0686040000001</v>
      </c>
      <c r="AF27" s="26">
        <v>1709.787231</v>
      </c>
      <c r="AG27" s="27">
        <v>1.5970999999999999E-2</v>
      </c>
    </row>
    <row r="28" spans="1:33" ht="15" customHeight="1" x14ac:dyDescent="0.35">
      <c r="B28" s="22" t="s">
        <v>132</v>
      </c>
    </row>
    <row r="29" spans="1:33" ht="15" customHeight="1" x14ac:dyDescent="0.35">
      <c r="A29" s="18" t="s">
        <v>133</v>
      </c>
      <c r="B29" s="23" t="s">
        <v>134</v>
      </c>
      <c r="C29" s="24">
        <v>1.6835</v>
      </c>
      <c r="D29" s="24">
        <v>1.6835</v>
      </c>
      <c r="E29" s="24">
        <v>1.6835</v>
      </c>
      <c r="F29" s="24">
        <v>1.4395</v>
      </c>
      <c r="G29" s="24">
        <v>1.4395</v>
      </c>
      <c r="H29" s="24">
        <v>1.4395</v>
      </c>
      <c r="I29" s="24">
        <v>1.4395</v>
      </c>
      <c r="J29" s="24">
        <v>1.4395</v>
      </c>
      <c r="K29" s="24">
        <v>1.4395</v>
      </c>
      <c r="L29" s="24">
        <v>1.4395</v>
      </c>
      <c r="M29" s="24">
        <v>1.4395</v>
      </c>
      <c r="N29" s="24">
        <v>1.4395</v>
      </c>
      <c r="O29" s="24">
        <v>1.4395</v>
      </c>
      <c r="P29" s="24">
        <v>1.4395</v>
      </c>
      <c r="Q29" s="24">
        <v>1.4395</v>
      </c>
      <c r="R29" s="24">
        <v>1.4395</v>
      </c>
      <c r="S29" s="24">
        <v>1.4395</v>
      </c>
      <c r="T29" s="24">
        <v>1.4395</v>
      </c>
      <c r="U29" s="24">
        <v>1.4395</v>
      </c>
      <c r="V29" s="24">
        <v>1.4395</v>
      </c>
      <c r="W29" s="24">
        <v>1.4395</v>
      </c>
      <c r="X29" s="24">
        <v>1.4395</v>
      </c>
      <c r="Y29" s="24">
        <v>1.4395</v>
      </c>
      <c r="Z29" s="24">
        <v>1.4395</v>
      </c>
      <c r="AA29" s="24">
        <v>1.4395</v>
      </c>
      <c r="AB29" s="24">
        <v>1.4395</v>
      </c>
      <c r="AC29" s="24">
        <v>1.4395</v>
      </c>
      <c r="AD29" s="24">
        <v>1.4395</v>
      </c>
      <c r="AE29" s="24">
        <v>1.4395</v>
      </c>
      <c r="AF29" s="24">
        <v>1.4395</v>
      </c>
      <c r="AG29" s="25">
        <v>-5.385E-3</v>
      </c>
    </row>
    <row r="30" spans="1:33" ht="15" customHeight="1" x14ac:dyDescent="0.35">
      <c r="A30" s="18" t="s">
        <v>135</v>
      </c>
      <c r="B30" s="23" t="s">
        <v>136</v>
      </c>
      <c r="C30" s="24">
        <v>0.57179999999999997</v>
      </c>
      <c r="D30" s="24">
        <v>0.57179999999999997</v>
      </c>
      <c r="E30" s="24">
        <v>0.57179999999999997</v>
      </c>
      <c r="F30" s="24">
        <v>0.57179999999999997</v>
      </c>
      <c r="G30" s="24">
        <v>0.57179999999999997</v>
      </c>
      <c r="H30" s="24">
        <v>0.57179999999999997</v>
      </c>
      <c r="I30" s="24">
        <v>0.57179999999999997</v>
      </c>
      <c r="J30" s="24">
        <v>0.57179999999999997</v>
      </c>
      <c r="K30" s="24">
        <v>0.57179999999999997</v>
      </c>
      <c r="L30" s="24">
        <v>0.57179999999999997</v>
      </c>
      <c r="M30" s="24">
        <v>0.57179999999999997</v>
      </c>
      <c r="N30" s="24">
        <v>0.57179999999999997</v>
      </c>
      <c r="O30" s="24">
        <v>0.57179999999999997</v>
      </c>
      <c r="P30" s="24">
        <v>0.57179999999999997</v>
      </c>
      <c r="Q30" s="24">
        <v>0.57179999999999997</v>
      </c>
      <c r="R30" s="24">
        <v>0.57179999999999997</v>
      </c>
      <c r="S30" s="24">
        <v>0.57179999999999997</v>
      </c>
      <c r="T30" s="24">
        <v>0.57179999999999997</v>
      </c>
      <c r="U30" s="24">
        <v>0.57179999999999997</v>
      </c>
      <c r="V30" s="24">
        <v>0.57179999999999997</v>
      </c>
      <c r="W30" s="24">
        <v>0.57179999999999997</v>
      </c>
      <c r="X30" s="24">
        <v>0.57179999999999997</v>
      </c>
      <c r="Y30" s="24">
        <v>0.57179999999999997</v>
      </c>
      <c r="Z30" s="24">
        <v>0.57179999999999997</v>
      </c>
      <c r="AA30" s="24">
        <v>0.57179999999999997</v>
      </c>
      <c r="AB30" s="24">
        <v>0.57179999999999997</v>
      </c>
      <c r="AC30" s="24">
        <v>0.57179999999999997</v>
      </c>
      <c r="AD30" s="24">
        <v>0.57179999999999997</v>
      </c>
      <c r="AE30" s="24">
        <v>0.57179999999999997</v>
      </c>
      <c r="AF30" s="24">
        <v>0.57179999999999997</v>
      </c>
      <c r="AG30" s="25">
        <v>0</v>
      </c>
    </row>
    <row r="31" spans="1:33" x14ac:dyDescent="0.35">
      <c r="A31" s="18" t="s">
        <v>137</v>
      </c>
      <c r="B31" s="23" t="s">
        <v>114</v>
      </c>
      <c r="C31" s="24">
        <v>21.351203999999999</v>
      </c>
      <c r="D31" s="24">
        <v>21.351203999999999</v>
      </c>
      <c r="E31" s="24">
        <v>21.172604</v>
      </c>
      <c r="F31" s="24">
        <v>21.172604</v>
      </c>
      <c r="G31" s="24">
        <v>21.172604</v>
      </c>
      <c r="H31" s="24">
        <v>21.172604</v>
      </c>
      <c r="I31" s="24">
        <v>21.172604</v>
      </c>
      <c r="J31" s="24">
        <v>21.172604</v>
      </c>
      <c r="K31" s="24">
        <v>21.172604</v>
      </c>
      <c r="L31" s="24">
        <v>21.172604</v>
      </c>
      <c r="M31" s="24">
        <v>21.172604</v>
      </c>
      <c r="N31" s="24">
        <v>21.172604</v>
      </c>
      <c r="O31" s="24">
        <v>21.172604</v>
      </c>
      <c r="P31" s="24">
        <v>21.172604</v>
      </c>
      <c r="Q31" s="24">
        <v>21.172604</v>
      </c>
      <c r="R31" s="24">
        <v>21.172604</v>
      </c>
      <c r="S31" s="24">
        <v>21.172604</v>
      </c>
      <c r="T31" s="24">
        <v>21.172604</v>
      </c>
      <c r="U31" s="24">
        <v>21.172604</v>
      </c>
      <c r="V31" s="24">
        <v>21.172604</v>
      </c>
      <c r="W31" s="24">
        <v>21.172604</v>
      </c>
      <c r="X31" s="24">
        <v>21.172604</v>
      </c>
      <c r="Y31" s="24">
        <v>21.172604</v>
      </c>
      <c r="Z31" s="24">
        <v>21.172604</v>
      </c>
      <c r="AA31" s="24">
        <v>21.172604</v>
      </c>
      <c r="AB31" s="24">
        <v>21.172604</v>
      </c>
      <c r="AC31" s="24">
        <v>21.172604</v>
      </c>
      <c r="AD31" s="24">
        <v>21.172604</v>
      </c>
      <c r="AE31" s="24">
        <v>21.172604</v>
      </c>
      <c r="AF31" s="24">
        <v>21.172604</v>
      </c>
      <c r="AG31" s="25">
        <v>-2.9E-4</v>
      </c>
    </row>
    <row r="32" spans="1:33" x14ac:dyDescent="0.35">
      <c r="A32" s="18" t="s">
        <v>138</v>
      </c>
      <c r="B32" s="23" t="s">
        <v>116</v>
      </c>
      <c r="C32" s="24">
        <v>2.8765999999999998</v>
      </c>
      <c r="D32" s="24">
        <v>2.8765999999999998</v>
      </c>
      <c r="E32" s="24">
        <v>2.8765999999999998</v>
      </c>
      <c r="F32" s="24">
        <v>2.8765999999999998</v>
      </c>
      <c r="G32" s="24">
        <v>2.8765999999999998</v>
      </c>
      <c r="H32" s="24">
        <v>2.8765999999999998</v>
      </c>
      <c r="I32" s="24">
        <v>2.8765999999999998</v>
      </c>
      <c r="J32" s="24">
        <v>2.8765999999999998</v>
      </c>
      <c r="K32" s="24">
        <v>2.8765999999999998</v>
      </c>
      <c r="L32" s="24">
        <v>2.8765999999999998</v>
      </c>
      <c r="M32" s="24">
        <v>2.8765999999999998</v>
      </c>
      <c r="N32" s="24">
        <v>2.8765999999999998</v>
      </c>
      <c r="O32" s="24">
        <v>2.8765999999999998</v>
      </c>
      <c r="P32" s="24">
        <v>2.8765999999999998</v>
      </c>
      <c r="Q32" s="24">
        <v>2.8765999999999998</v>
      </c>
      <c r="R32" s="24">
        <v>2.8765999999999998</v>
      </c>
      <c r="S32" s="24">
        <v>2.8765999999999998</v>
      </c>
      <c r="T32" s="24">
        <v>2.8765999999999998</v>
      </c>
      <c r="U32" s="24">
        <v>2.8765999999999998</v>
      </c>
      <c r="V32" s="24">
        <v>2.8765999999999998</v>
      </c>
      <c r="W32" s="24">
        <v>2.8765999999999998</v>
      </c>
      <c r="X32" s="24">
        <v>2.8765999999999998</v>
      </c>
      <c r="Y32" s="24">
        <v>2.8765999999999998</v>
      </c>
      <c r="Z32" s="24">
        <v>2.8765999999999998</v>
      </c>
      <c r="AA32" s="24">
        <v>2.8765999999999998</v>
      </c>
      <c r="AB32" s="24">
        <v>2.8765999999999998</v>
      </c>
      <c r="AC32" s="24">
        <v>2.8765999999999998</v>
      </c>
      <c r="AD32" s="24">
        <v>2.8765999999999998</v>
      </c>
      <c r="AE32" s="24">
        <v>2.8765999999999998</v>
      </c>
      <c r="AF32" s="24">
        <v>2.8765999999999998</v>
      </c>
      <c r="AG32" s="25">
        <v>0</v>
      </c>
    </row>
    <row r="33" spans="1:33" x14ac:dyDescent="0.35">
      <c r="A33" s="18" t="s">
        <v>139</v>
      </c>
      <c r="B33" s="23" t="s">
        <v>126</v>
      </c>
      <c r="C33" s="24">
        <v>0.97529999999999994</v>
      </c>
      <c r="D33" s="24">
        <v>0.97529999999999994</v>
      </c>
      <c r="E33" s="24">
        <v>0.97529999999999994</v>
      </c>
      <c r="F33" s="24">
        <v>0.97529999999999994</v>
      </c>
      <c r="G33" s="24">
        <v>0.97529999999999994</v>
      </c>
      <c r="H33" s="24">
        <v>0.97529999999999994</v>
      </c>
      <c r="I33" s="24">
        <v>0.97529999999999994</v>
      </c>
      <c r="J33" s="24">
        <v>0.97529999999999994</v>
      </c>
      <c r="K33" s="24">
        <v>0.97529999999999994</v>
      </c>
      <c r="L33" s="24">
        <v>0.97529999999999994</v>
      </c>
      <c r="M33" s="24">
        <v>0.97529999999999994</v>
      </c>
      <c r="N33" s="24">
        <v>0.97529999999999994</v>
      </c>
      <c r="O33" s="24">
        <v>0.97529999999999994</v>
      </c>
      <c r="P33" s="24">
        <v>0.97529999999999994</v>
      </c>
      <c r="Q33" s="24">
        <v>0.97529999999999994</v>
      </c>
      <c r="R33" s="24">
        <v>0.97529999999999994</v>
      </c>
      <c r="S33" s="24">
        <v>0.97529999999999994</v>
      </c>
      <c r="T33" s="24">
        <v>0.97529999999999994</v>
      </c>
      <c r="U33" s="24">
        <v>0.97529999999999994</v>
      </c>
      <c r="V33" s="24">
        <v>0.97529999999999994</v>
      </c>
      <c r="W33" s="24">
        <v>0.97529999999999994</v>
      </c>
      <c r="X33" s="24">
        <v>0.97529999999999994</v>
      </c>
      <c r="Y33" s="24">
        <v>0.97529999999999994</v>
      </c>
      <c r="Z33" s="24">
        <v>0.97529999999999994</v>
      </c>
      <c r="AA33" s="24">
        <v>0.97529999999999994</v>
      </c>
      <c r="AB33" s="24">
        <v>0.97529999999999994</v>
      </c>
      <c r="AC33" s="24">
        <v>0.97529999999999994</v>
      </c>
      <c r="AD33" s="24">
        <v>0.97529999999999994</v>
      </c>
      <c r="AE33" s="24">
        <v>0.97529999999999994</v>
      </c>
      <c r="AF33" s="24">
        <v>0.97529999999999994</v>
      </c>
      <c r="AG33" s="25">
        <v>0</v>
      </c>
    </row>
    <row r="34" spans="1:33" x14ac:dyDescent="0.35">
      <c r="A34" s="18" t="s">
        <v>140</v>
      </c>
      <c r="B34" s="22" t="s">
        <v>131</v>
      </c>
      <c r="C34" s="26">
        <v>27.458404999999999</v>
      </c>
      <c r="D34" s="26">
        <v>27.458404999999999</v>
      </c>
      <c r="E34" s="26">
        <v>27.279803999999999</v>
      </c>
      <c r="F34" s="26">
        <v>27.035803000000001</v>
      </c>
      <c r="G34" s="26">
        <v>27.035803000000001</v>
      </c>
      <c r="H34" s="26">
        <v>27.035803000000001</v>
      </c>
      <c r="I34" s="26">
        <v>27.035803000000001</v>
      </c>
      <c r="J34" s="26">
        <v>27.035803000000001</v>
      </c>
      <c r="K34" s="26">
        <v>27.035803000000001</v>
      </c>
      <c r="L34" s="26">
        <v>27.035803000000001</v>
      </c>
      <c r="M34" s="26">
        <v>27.035803000000001</v>
      </c>
      <c r="N34" s="26">
        <v>27.035803000000001</v>
      </c>
      <c r="O34" s="26">
        <v>27.035803000000001</v>
      </c>
      <c r="P34" s="26">
        <v>27.035803000000001</v>
      </c>
      <c r="Q34" s="26">
        <v>27.035803000000001</v>
      </c>
      <c r="R34" s="26">
        <v>27.035803000000001</v>
      </c>
      <c r="S34" s="26">
        <v>27.035803000000001</v>
      </c>
      <c r="T34" s="26">
        <v>27.035803000000001</v>
      </c>
      <c r="U34" s="26">
        <v>27.035803000000001</v>
      </c>
      <c r="V34" s="26">
        <v>27.035803000000001</v>
      </c>
      <c r="W34" s="26">
        <v>27.035803000000001</v>
      </c>
      <c r="X34" s="26">
        <v>27.035803000000001</v>
      </c>
      <c r="Y34" s="26">
        <v>27.035803000000001</v>
      </c>
      <c r="Z34" s="26">
        <v>27.035803000000001</v>
      </c>
      <c r="AA34" s="26">
        <v>27.035803000000001</v>
      </c>
      <c r="AB34" s="26">
        <v>27.035803000000001</v>
      </c>
      <c r="AC34" s="26">
        <v>27.035803000000001</v>
      </c>
      <c r="AD34" s="26">
        <v>27.035803000000001</v>
      </c>
      <c r="AE34" s="26">
        <v>27.035803000000001</v>
      </c>
      <c r="AF34" s="26">
        <v>27.035803000000001</v>
      </c>
      <c r="AG34" s="27">
        <v>-5.3499999999999999E-4</v>
      </c>
    </row>
    <row r="36" spans="1:33" x14ac:dyDescent="0.35">
      <c r="B36" s="22" t="s">
        <v>141</v>
      </c>
    </row>
    <row r="37" spans="1:33" x14ac:dyDescent="0.35">
      <c r="A37" s="18" t="s">
        <v>142</v>
      </c>
      <c r="B37" s="23" t="s">
        <v>134</v>
      </c>
      <c r="C37" s="24" t="s">
        <v>129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5" t="s">
        <v>129</v>
      </c>
    </row>
    <row r="38" spans="1:33" x14ac:dyDescent="0.35">
      <c r="A38" s="18" t="s">
        <v>143</v>
      </c>
      <c r="B38" s="23" t="s">
        <v>136</v>
      </c>
      <c r="C38" s="24" t="s">
        <v>129</v>
      </c>
      <c r="D38" s="24">
        <v>0</v>
      </c>
      <c r="E38" s="24">
        <v>0.33500000000000002</v>
      </c>
      <c r="F38" s="24">
        <v>0.33500000000000002</v>
      </c>
      <c r="G38" s="24">
        <v>0.33500000000000002</v>
      </c>
      <c r="H38" s="24">
        <v>0.33500000000000002</v>
      </c>
      <c r="I38" s="24">
        <v>0.33500000000000002</v>
      </c>
      <c r="J38" s="24">
        <v>0.33500000000000002</v>
      </c>
      <c r="K38" s="24">
        <v>0.33500000000000002</v>
      </c>
      <c r="L38" s="24">
        <v>0.33500000000000002</v>
      </c>
      <c r="M38" s="24">
        <v>0.33500000000000002</v>
      </c>
      <c r="N38" s="24">
        <v>0.33500000000000002</v>
      </c>
      <c r="O38" s="24">
        <v>0.33500000000000002</v>
      </c>
      <c r="P38" s="24">
        <v>0.33500000000000002</v>
      </c>
      <c r="Q38" s="24">
        <v>0.33500000000000002</v>
      </c>
      <c r="R38" s="24">
        <v>0.33500000000000002</v>
      </c>
      <c r="S38" s="24">
        <v>0.33500000000000002</v>
      </c>
      <c r="T38" s="24">
        <v>0.33500000000000002</v>
      </c>
      <c r="U38" s="24">
        <v>0.33500000000000002</v>
      </c>
      <c r="V38" s="24">
        <v>0.33500000000000002</v>
      </c>
      <c r="W38" s="24">
        <v>0.33500000000000002</v>
      </c>
      <c r="X38" s="24">
        <v>0.33500000000000002</v>
      </c>
      <c r="Y38" s="24">
        <v>0.33500000000000002</v>
      </c>
      <c r="Z38" s="24">
        <v>0.33500000000000002</v>
      </c>
      <c r="AA38" s="24">
        <v>0.33500000000000002</v>
      </c>
      <c r="AB38" s="24">
        <v>0.33500000000000002</v>
      </c>
      <c r="AC38" s="24">
        <v>0.33500000000000002</v>
      </c>
      <c r="AD38" s="24">
        <v>0.33500000000000002</v>
      </c>
      <c r="AE38" s="24">
        <v>0.33500000000000002</v>
      </c>
      <c r="AF38" s="24">
        <v>0.33500000000000002</v>
      </c>
      <c r="AG38" s="25" t="s">
        <v>129</v>
      </c>
    </row>
    <row r="39" spans="1:33" x14ac:dyDescent="0.35">
      <c r="A39" s="18" t="s">
        <v>144</v>
      </c>
      <c r="B39" s="23" t="s">
        <v>114</v>
      </c>
      <c r="C39" s="24" t="s">
        <v>129</v>
      </c>
      <c r="D39" s="24">
        <v>8.0784000000000002</v>
      </c>
      <c r="E39" s="24">
        <v>12.3492</v>
      </c>
      <c r="F39" s="24">
        <v>12.895201</v>
      </c>
      <c r="G39" s="24">
        <v>12.895201</v>
      </c>
      <c r="H39" s="24">
        <v>12.895201</v>
      </c>
      <c r="I39" s="24">
        <v>12.895201</v>
      </c>
      <c r="J39" s="24">
        <v>12.895201</v>
      </c>
      <c r="K39" s="24">
        <v>12.895201</v>
      </c>
      <c r="L39" s="24">
        <v>12.895201</v>
      </c>
      <c r="M39" s="24">
        <v>12.895201</v>
      </c>
      <c r="N39" s="24">
        <v>12.895201</v>
      </c>
      <c r="O39" s="24">
        <v>12.895201</v>
      </c>
      <c r="P39" s="24">
        <v>12.895201</v>
      </c>
      <c r="Q39" s="24">
        <v>12.895201</v>
      </c>
      <c r="R39" s="24">
        <v>12.895201</v>
      </c>
      <c r="S39" s="24">
        <v>12.895201</v>
      </c>
      <c r="T39" s="24">
        <v>12.895201</v>
      </c>
      <c r="U39" s="24">
        <v>12.895201</v>
      </c>
      <c r="V39" s="24">
        <v>12.895201</v>
      </c>
      <c r="W39" s="24">
        <v>12.895201</v>
      </c>
      <c r="X39" s="24">
        <v>12.895201</v>
      </c>
      <c r="Y39" s="24">
        <v>12.895201</v>
      </c>
      <c r="Z39" s="24">
        <v>12.895201</v>
      </c>
      <c r="AA39" s="24">
        <v>12.895201</v>
      </c>
      <c r="AB39" s="24">
        <v>12.895201</v>
      </c>
      <c r="AC39" s="24">
        <v>12.895201</v>
      </c>
      <c r="AD39" s="24">
        <v>12.895201</v>
      </c>
      <c r="AE39" s="24">
        <v>12.895201</v>
      </c>
      <c r="AF39" s="24">
        <v>12.895201</v>
      </c>
      <c r="AG39" s="25" t="s">
        <v>129</v>
      </c>
    </row>
    <row r="40" spans="1:33" x14ac:dyDescent="0.35">
      <c r="A40" s="18" t="s">
        <v>145</v>
      </c>
      <c r="B40" s="23" t="s">
        <v>116</v>
      </c>
      <c r="C40" s="24" t="s">
        <v>129</v>
      </c>
      <c r="D40" s="24">
        <v>1.8994</v>
      </c>
      <c r="E40" s="24">
        <v>3.4050009999999999</v>
      </c>
      <c r="F40" s="24">
        <v>3.9220000000000002</v>
      </c>
      <c r="G40" s="24">
        <v>3.9220000000000002</v>
      </c>
      <c r="H40" s="24">
        <v>3.9220000000000002</v>
      </c>
      <c r="I40" s="24">
        <v>3.9220000000000002</v>
      </c>
      <c r="J40" s="24">
        <v>3.9220000000000002</v>
      </c>
      <c r="K40" s="24">
        <v>3.9220000000000002</v>
      </c>
      <c r="L40" s="24">
        <v>3.9220000000000002</v>
      </c>
      <c r="M40" s="24">
        <v>3.9220000000000002</v>
      </c>
      <c r="N40" s="24">
        <v>3.9220000000000002</v>
      </c>
      <c r="O40" s="24">
        <v>3.9220000000000002</v>
      </c>
      <c r="P40" s="24">
        <v>3.9220000000000002</v>
      </c>
      <c r="Q40" s="24">
        <v>3.9220000000000002</v>
      </c>
      <c r="R40" s="24">
        <v>3.9220000000000002</v>
      </c>
      <c r="S40" s="24">
        <v>3.9220000000000002</v>
      </c>
      <c r="T40" s="24">
        <v>3.9220000000000002</v>
      </c>
      <c r="U40" s="24">
        <v>3.9220000000000002</v>
      </c>
      <c r="V40" s="24">
        <v>3.9220000000000002</v>
      </c>
      <c r="W40" s="24">
        <v>3.9220000000000002</v>
      </c>
      <c r="X40" s="24">
        <v>3.9220000000000002</v>
      </c>
      <c r="Y40" s="24">
        <v>3.9220000000000002</v>
      </c>
      <c r="Z40" s="24">
        <v>3.9220000000000002</v>
      </c>
      <c r="AA40" s="24">
        <v>3.9220000000000002</v>
      </c>
      <c r="AB40" s="24">
        <v>3.9220000000000002</v>
      </c>
      <c r="AC40" s="24">
        <v>3.9220000000000002</v>
      </c>
      <c r="AD40" s="24">
        <v>3.9220000000000002</v>
      </c>
      <c r="AE40" s="24">
        <v>3.9220000000000002</v>
      </c>
      <c r="AF40" s="24">
        <v>3.9220000000000002</v>
      </c>
      <c r="AG40" s="25" t="s">
        <v>129</v>
      </c>
    </row>
    <row r="41" spans="1:33" x14ac:dyDescent="0.35">
      <c r="A41" s="18" t="s">
        <v>146</v>
      </c>
      <c r="B41" s="23" t="s">
        <v>147</v>
      </c>
      <c r="C41" s="24" t="s">
        <v>129</v>
      </c>
      <c r="D41" s="24">
        <v>2.2280000000000002</v>
      </c>
      <c r="E41" s="24">
        <v>2.2280000000000002</v>
      </c>
      <c r="F41" s="24">
        <v>2.2280000000000002</v>
      </c>
      <c r="G41" s="24">
        <v>2.2280000000000002</v>
      </c>
      <c r="H41" s="24">
        <v>2.2280000000000002</v>
      </c>
      <c r="I41" s="24">
        <v>2.2280000000000002</v>
      </c>
      <c r="J41" s="24">
        <v>2.2280000000000002</v>
      </c>
      <c r="K41" s="24">
        <v>2.2280000000000002</v>
      </c>
      <c r="L41" s="24">
        <v>2.2280000000000002</v>
      </c>
      <c r="M41" s="24">
        <v>2.2280000000000002</v>
      </c>
      <c r="N41" s="24">
        <v>2.2280000000000002</v>
      </c>
      <c r="O41" s="24">
        <v>2.2280000000000002</v>
      </c>
      <c r="P41" s="24">
        <v>2.2280000000000002</v>
      </c>
      <c r="Q41" s="24">
        <v>2.2280000000000002</v>
      </c>
      <c r="R41" s="24">
        <v>2.2280000000000002</v>
      </c>
      <c r="S41" s="24">
        <v>2.2280000000000002</v>
      </c>
      <c r="T41" s="24">
        <v>2.2280000000000002</v>
      </c>
      <c r="U41" s="24">
        <v>2.2280000000000002</v>
      </c>
      <c r="V41" s="24">
        <v>2.2280000000000002</v>
      </c>
      <c r="W41" s="24">
        <v>2.2280000000000002</v>
      </c>
      <c r="X41" s="24">
        <v>2.2280000000000002</v>
      </c>
      <c r="Y41" s="24">
        <v>2.2280000000000002</v>
      </c>
      <c r="Z41" s="24">
        <v>2.2280000000000002</v>
      </c>
      <c r="AA41" s="24">
        <v>2.2280000000000002</v>
      </c>
      <c r="AB41" s="24">
        <v>2.2280000000000002</v>
      </c>
      <c r="AC41" s="24">
        <v>2.2280000000000002</v>
      </c>
      <c r="AD41" s="24">
        <v>2.2280000000000002</v>
      </c>
      <c r="AE41" s="24">
        <v>2.2280000000000002</v>
      </c>
      <c r="AF41" s="24">
        <v>2.2280000000000002</v>
      </c>
      <c r="AG41" s="25" t="s">
        <v>129</v>
      </c>
    </row>
    <row r="42" spans="1:33" x14ac:dyDescent="0.35">
      <c r="A42" s="18" t="s">
        <v>148</v>
      </c>
      <c r="B42" s="23" t="s">
        <v>120</v>
      </c>
      <c r="C42" s="24" t="s">
        <v>129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5" t="s">
        <v>129</v>
      </c>
    </row>
    <row r="43" spans="1:33" x14ac:dyDescent="0.35">
      <c r="A43" s="18" t="s">
        <v>149</v>
      </c>
      <c r="B43" s="23" t="s">
        <v>122</v>
      </c>
      <c r="C43" s="24" t="s">
        <v>129</v>
      </c>
      <c r="D43" s="24">
        <v>1.7702</v>
      </c>
      <c r="E43" s="24">
        <v>3.6524999999999999</v>
      </c>
      <c r="F43" s="24">
        <v>4.2984999999999998</v>
      </c>
      <c r="G43" s="24">
        <v>4.8795000000000002</v>
      </c>
      <c r="H43" s="24">
        <v>5.4284999999999997</v>
      </c>
      <c r="I43" s="24">
        <v>5.9775</v>
      </c>
      <c r="J43" s="24">
        <v>6.5265000000000004</v>
      </c>
      <c r="K43" s="24">
        <v>7.0754999999999999</v>
      </c>
      <c r="L43" s="24">
        <v>7.6245000000000003</v>
      </c>
      <c r="M43" s="24">
        <v>7.8635000000000002</v>
      </c>
      <c r="N43" s="24">
        <v>8.1024999999999991</v>
      </c>
      <c r="O43" s="24">
        <v>8.3414999999999999</v>
      </c>
      <c r="P43" s="24">
        <v>8.5805000000000007</v>
      </c>
      <c r="Q43" s="24">
        <v>8.8194999999999997</v>
      </c>
      <c r="R43" s="24">
        <v>8.8194999999999997</v>
      </c>
      <c r="S43" s="24">
        <v>8.8194999999999997</v>
      </c>
      <c r="T43" s="24">
        <v>8.8194999999999997</v>
      </c>
      <c r="U43" s="24">
        <v>8.8194999999999997</v>
      </c>
      <c r="V43" s="24">
        <v>8.8194999999999997</v>
      </c>
      <c r="W43" s="24">
        <v>8.8194999999999997</v>
      </c>
      <c r="X43" s="24">
        <v>8.8194999999999997</v>
      </c>
      <c r="Y43" s="24">
        <v>8.8194999999999997</v>
      </c>
      <c r="Z43" s="24">
        <v>8.8194999999999997</v>
      </c>
      <c r="AA43" s="24">
        <v>8.8194999999999997</v>
      </c>
      <c r="AB43" s="24">
        <v>8.8194999999999997</v>
      </c>
      <c r="AC43" s="24">
        <v>8.8194999999999997</v>
      </c>
      <c r="AD43" s="24">
        <v>8.8194999999999997</v>
      </c>
      <c r="AE43" s="24">
        <v>8.8194999999999997</v>
      </c>
      <c r="AF43" s="24">
        <v>8.8194999999999997</v>
      </c>
      <c r="AG43" s="25" t="s">
        <v>129</v>
      </c>
    </row>
    <row r="44" spans="1:33" x14ac:dyDescent="0.35">
      <c r="A44" s="18" t="s">
        <v>150</v>
      </c>
      <c r="B44" s="23" t="s">
        <v>124</v>
      </c>
      <c r="C44" s="24" t="s">
        <v>129</v>
      </c>
      <c r="D44" s="24">
        <v>2.9600000000000001E-2</v>
      </c>
      <c r="E44" s="24">
        <v>2.9600000000000001E-2</v>
      </c>
      <c r="F44" s="24">
        <v>2.9600000000000001E-2</v>
      </c>
      <c r="G44" s="24">
        <v>2.9600000000000001E-2</v>
      </c>
      <c r="H44" s="24">
        <v>2.9600000000000001E-2</v>
      </c>
      <c r="I44" s="24">
        <v>2.9600000000000001E-2</v>
      </c>
      <c r="J44" s="24">
        <v>2.9600000000000001E-2</v>
      </c>
      <c r="K44" s="24">
        <v>2.9600000000000001E-2</v>
      </c>
      <c r="L44" s="24">
        <v>2.9600000000000001E-2</v>
      </c>
      <c r="M44" s="24">
        <v>2.9600000000000001E-2</v>
      </c>
      <c r="N44" s="24">
        <v>2.9600000000000001E-2</v>
      </c>
      <c r="O44" s="24">
        <v>2.9600000000000001E-2</v>
      </c>
      <c r="P44" s="24">
        <v>2.9600000000000001E-2</v>
      </c>
      <c r="Q44" s="24">
        <v>2.9600000000000001E-2</v>
      </c>
      <c r="R44" s="24">
        <v>2.9600000000000001E-2</v>
      </c>
      <c r="S44" s="24">
        <v>2.9600000000000001E-2</v>
      </c>
      <c r="T44" s="24">
        <v>2.9600000000000001E-2</v>
      </c>
      <c r="U44" s="24">
        <v>2.9600000000000001E-2</v>
      </c>
      <c r="V44" s="24">
        <v>2.9600000000000001E-2</v>
      </c>
      <c r="W44" s="24">
        <v>2.9600000000000001E-2</v>
      </c>
      <c r="X44" s="24">
        <v>2.9600000000000001E-2</v>
      </c>
      <c r="Y44" s="24">
        <v>2.9600000000000001E-2</v>
      </c>
      <c r="Z44" s="24">
        <v>2.9600000000000001E-2</v>
      </c>
      <c r="AA44" s="24">
        <v>2.9600000000000001E-2</v>
      </c>
      <c r="AB44" s="24">
        <v>2.9600000000000001E-2</v>
      </c>
      <c r="AC44" s="24">
        <v>2.9600000000000001E-2</v>
      </c>
      <c r="AD44" s="24">
        <v>2.9600000000000001E-2</v>
      </c>
      <c r="AE44" s="24">
        <v>2.9600000000000001E-2</v>
      </c>
      <c r="AF44" s="24">
        <v>2.9600000000000001E-2</v>
      </c>
      <c r="AG44" s="25" t="s">
        <v>129</v>
      </c>
    </row>
    <row r="45" spans="1:33" x14ac:dyDescent="0.35">
      <c r="A45" s="18" t="s">
        <v>151</v>
      </c>
      <c r="B45" s="23" t="s">
        <v>126</v>
      </c>
      <c r="C45" s="24" t="s">
        <v>129</v>
      </c>
      <c r="D45" s="24">
        <v>24.811789999999998</v>
      </c>
      <c r="E45" s="24">
        <v>40.999099999999999</v>
      </c>
      <c r="F45" s="24">
        <v>41.059105000000002</v>
      </c>
      <c r="G45" s="24">
        <v>42.559105000000002</v>
      </c>
      <c r="H45" s="24">
        <v>44.059105000000002</v>
      </c>
      <c r="I45" s="24">
        <v>44.059105000000002</v>
      </c>
      <c r="J45" s="24">
        <v>46.059105000000002</v>
      </c>
      <c r="K45" s="24">
        <v>46.059105000000002</v>
      </c>
      <c r="L45" s="24">
        <v>53.159106999999999</v>
      </c>
      <c r="M45" s="24">
        <v>53.159106999999999</v>
      </c>
      <c r="N45" s="24">
        <v>53.159106999999999</v>
      </c>
      <c r="O45" s="24">
        <v>53.159106999999999</v>
      </c>
      <c r="P45" s="24">
        <v>58.359107999999999</v>
      </c>
      <c r="Q45" s="24">
        <v>66.559105000000002</v>
      </c>
      <c r="R45" s="24">
        <v>66.559105000000002</v>
      </c>
      <c r="S45" s="24">
        <v>66.559105000000002</v>
      </c>
      <c r="T45" s="24">
        <v>66.559105000000002</v>
      </c>
      <c r="U45" s="24">
        <v>66.559105000000002</v>
      </c>
      <c r="V45" s="24">
        <v>66.559105000000002</v>
      </c>
      <c r="W45" s="24">
        <v>66.559105000000002</v>
      </c>
      <c r="X45" s="24">
        <v>66.559105000000002</v>
      </c>
      <c r="Y45" s="24">
        <v>66.559105000000002</v>
      </c>
      <c r="Z45" s="24">
        <v>66.559105000000002</v>
      </c>
      <c r="AA45" s="24">
        <v>66.559105000000002</v>
      </c>
      <c r="AB45" s="24">
        <v>66.559105000000002</v>
      </c>
      <c r="AC45" s="24">
        <v>66.559105000000002</v>
      </c>
      <c r="AD45" s="24">
        <v>66.559105000000002</v>
      </c>
      <c r="AE45" s="24">
        <v>66.559105000000002</v>
      </c>
      <c r="AF45" s="24">
        <v>66.559105000000002</v>
      </c>
      <c r="AG45" s="25" t="s">
        <v>129</v>
      </c>
    </row>
    <row r="46" spans="1:33" x14ac:dyDescent="0.35">
      <c r="A46" s="18" t="s">
        <v>152</v>
      </c>
      <c r="B46" s="23" t="s">
        <v>153</v>
      </c>
      <c r="C46" s="24" t="s">
        <v>129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5" t="s">
        <v>129</v>
      </c>
    </row>
    <row r="47" spans="1:33" x14ac:dyDescent="0.35">
      <c r="A47" s="18" t="s">
        <v>154</v>
      </c>
      <c r="B47" s="22" t="s">
        <v>131</v>
      </c>
      <c r="C47" s="26" t="s">
        <v>129</v>
      </c>
      <c r="D47" s="26">
        <v>38.817390000000003</v>
      </c>
      <c r="E47" s="26">
        <v>62.998398000000002</v>
      </c>
      <c r="F47" s="26">
        <v>64.767394999999993</v>
      </c>
      <c r="G47" s="26">
        <v>66.848404000000002</v>
      </c>
      <c r="H47" s="26">
        <v>68.897400000000005</v>
      </c>
      <c r="I47" s="26">
        <v>69.446395999999993</v>
      </c>
      <c r="J47" s="26">
        <v>71.995399000000006</v>
      </c>
      <c r="K47" s="26">
        <v>72.544394999999994</v>
      </c>
      <c r="L47" s="26">
        <v>80.193398000000002</v>
      </c>
      <c r="M47" s="26">
        <v>80.432395999999997</v>
      </c>
      <c r="N47" s="26">
        <v>80.671402</v>
      </c>
      <c r="O47" s="26">
        <v>80.910399999999996</v>
      </c>
      <c r="P47" s="26">
        <v>86.349411000000003</v>
      </c>
      <c r="Q47" s="26">
        <v>94.788405999999995</v>
      </c>
      <c r="R47" s="26">
        <v>94.788405999999995</v>
      </c>
      <c r="S47" s="26">
        <v>94.788405999999995</v>
      </c>
      <c r="T47" s="26">
        <v>94.788405999999995</v>
      </c>
      <c r="U47" s="26">
        <v>94.788405999999995</v>
      </c>
      <c r="V47" s="26">
        <v>94.788405999999995</v>
      </c>
      <c r="W47" s="26">
        <v>94.788405999999995</v>
      </c>
      <c r="X47" s="26">
        <v>94.788405999999995</v>
      </c>
      <c r="Y47" s="26">
        <v>94.788405999999995</v>
      </c>
      <c r="Z47" s="26">
        <v>94.788405999999995</v>
      </c>
      <c r="AA47" s="26">
        <v>94.788405999999995</v>
      </c>
      <c r="AB47" s="26">
        <v>94.788405999999995</v>
      </c>
      <c r="AC47" s="26">
        <v>94.788405999999995</v>
      </c>
      <c r="AD47" s="26">
        <v>94.788405999999995</v>
      </c>
      <c r="AE47" s="26">
        <v>94.788405999999995</v>
      </c>
      <c r="AF47" s="26">
        <v>94.788405999999995</v>
      </c>
      <c r="AG47" s="27" t="s">
        <v>129</v>
      </c>
    </row>
    <row r="48" spans="1:33" x14ac:dyDescent="0.35">
      <c r="B48" s="22" t="s">
        <v>155</v>
      </c>
    </row>
    <row r="49" spans="1:33" x14ac:dyDescent="0.35">
      <c r="A49" s="18" t="s">
        <v>156</v>
      </c>
      <c r="B49" s="23" t="s">
        <v>134</v>
      </c>
      <c r="C49" s="24" t="s">
        <v>129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5" t="s">
        <v>129</v>
      </c>
    </row>
    <row r="50" spans="1:33" ht="15" customHeight="1" x14ac:dyDescent="0.35">
      <c r="A50" s="18" t="s">
        <v>157</v>
      </c>
      <c r="B50" s="23" t="s">
        <v>136</v>
      </c>
      <c r="C50" s="24" t="s">
        <v>129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5" t="s">
        <v>129</v>
      </c>
    </row>
    <row r="51" spans="1:33" ht="15" customHeight="1" x14ac:dyDescent="0.35">
      <c r="A51" s="18" t="s">
        <v>158</v>
      </c>
      <c r="B51" s="23" t="s">
        <v>114</v>
      </c>
      <c r="C51" s="24" t="s">
        <v>129</v>
      </c>
      <c r="D51" s="24">
        <v>0</v>
      </c>
      <c r="E51" s="24">
        <v>0</v>
      </c>
      <c r="F51" s="24">
        <v>17.377974999999999</v>
      </c>
      <c r="G51" s="24">
        <v>36.302962999999998</v>
      </c>
      <c r="H51" s="24">
        <v>45.228755999999997</v>
      </c>
      <c r="I51" s="24">
        <v>69.049460999999994</v>
      </c>
      <c r="J51" s="24">
        <v>81.040999999999997</v>
      </c>
      <c r="K51" s="24">
        <v>93.334350999999998</v>
      </c>
      <c r="L51" s="24">
        <v>100.113541</v>
      </c>
      <c r="M51" s="24">
        <v>107.831276</v>
      </c>
      <c r="N51" s="24">
        <v>119.800774</v>
      </c>
      <c r="O51" s="24">
        <v>128.796738</v>
      </c>
      <c r="P51" s="24">
        <v>136.42164600000001</v>
      </c>
      <c r="Q51" s="24">
        <v>146.308685</v>
      </c>
      <c r="R51" s="24">
        <v>154.499878</v>
      </c>
      <c r="S51" s="24">
        <v>159.20739699999999</v>
      </c>
      <c r="T51" s="24">
        <v>163.93267800000001</v>
      </c>
      <c r="U51" s="24">
        <v>168.871872</v>
      </c>
      <c r="V51" s="24">
        <v>173.506516</v>
      </c>
      <c r="W51" s="24">
        <v>178.243484</v>
      </c>
      <c r="X51" s="24">
        <v>183.38119499999999</v>
      </c>
      <c r="Y51" s="24">
        <v>191.20193499999999</v>
      </c>
      <c r="Z51" s="24">
        <v>200.49298099999999</v>
      </c>
      <c r="AA51" s="24">
        <v>206.479691</v>
      </c>
      <c r="AB51" s="24">
        <v>212.609634</v>
      </c>
      <c r="AC51" s="24">
        <v>219.71803299999999</v>
      </c>
      <c r="AD51" s="24">
        <v>222.62240600000001</v>
      </c>
      <c r="AE51" s="24">
        <v>227.14033499999999</v>
      </c>
      <c r="AF51" s="24">
        <v>230.86956799999999</v>
      </c>
      <c r="AG51" s="25" t="s">
        <v>129</v>
      </c>
    </row>
    <row r="52" spans="1:33" ht="15" customHeight="1" x14ac:dyDescent="0.35">
      <c r="A52" s="18" t="s">
        <v>159</v>
      </c>
      <c r="B52" s="23" t="s">
        <v>116</v>
      </c>
      <c r="C52" s="24" t="s">
        <v>129</v>
      </c>
      <c r="D52" s="24">
        <v>11.449007</v>
      </c>
      <c r="E52" s="24">
        <v>25.158871000000001</v>
      </c>
      <c r="F52" s="24">
        <v>34.193153000000002</v>
      </c>
      <c r="G52" s="24">
        <v>50.473618000000002</v>
      </c>
      <c r="H52" s="24">
        <v>54.335391999999999</v>
      </c>
      <c r="I52" s="24">
        <v>61.996676999999998</v>
      </c>
      <c r="J52" s="24">
        <v>66.777634000000006</v>
      </c>
      <c r="K52" s="24">
        <v>72.369101999999998</v>
      </c>
      <c r="L52" s="24">
        <v>75.733199999999997</v>
      </c>
      <c r="M52" s="24">
        <v>79.412002999999999</v>
      </c>
      <c r="N52" s="24">
        <v>85.158455000000004</v>
      </c>
      <c r="O52" s="24">
        <v>89.549858</v>
      </c>
      <c r="P52" s="24">
        <v>94.181731999999997</v>
      </c>
      <c r="Q52" s="24">
        <v>99.995223999999993</v>
      </c>
      <c r="R52" s="24">
        <v>104.29418200000001</v>
      </c>
      <c r="S52" s="24">
        <v>108.749008</v>
      </c>
      <c r="T52" s="24">
        <v>115.289192</v>
      </c>
      <c r="U52" s="24">
        <v>119.499786</v>
      </c>
      <c r="V52" s="24">
        <v>127.26625799999999</v>
      </c>
      <c r="W52" s="24">
        <v>132.778503</v>
      </c>
      <c r="X52" s="24">
        <v>137.77578700000001</v>
      </c>
      <c r="Y52" s="24">
        <v>142.634186</v>
      </c>
      <c r="Z52" s="24">
        <v>150.886078</v>
      </c>
      <c r="AA52" s="24">
        <v>158.343796</v>
      </c>
      <c r="AB52" s="24">
        <v>165.14836099999999</v>
      </c>
      <c r="AC52" s="24">
        <v>174.431702</v>
      </c>
      <c r="AD52" s="24">
        <v>186.03587300000001</v>
      </c>
      <c r="AE52" s="24">
        <v>191.31230199999999</v>
      </c>
      <c r="AF52" s="24">
        <v>205.092285</v>
      </c>
      <c r="AG52" s="25" t="s">
        <v>129</v>
      </c>
    </row>
    <row r="53" spans="1:33" ht="15" customHeight="1" x14ac:dyDescent="0.35">
      <c r="A53" s="18" t="s">
        <v>160</v>
      </c>
      <c r="B53" s="23" t="s">
        <v>147</v>
      </c>
      <c r="C53" s="24" t="s">
        <v>129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5" t="s">
        <v>129</v>
      </c>
    </row>
    <row r="54" spans="1:33" ht="15" customHeight="1" x14ac:dyDescent="0.35">
      <c r="A54" s="18" t="s">
        <v>161</v>
      </c>
      <c r="B54" s="23" t="s">
        <v>120</v>
      </c>
      <c r="C54" s="24" t="s">
        <v>129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5" t="s">
        <v>129</v>
      </c>
    </row>
    <row r="55" spans="1:33" ht="15" customHeight="1" x14ac:dyDescent="0.35">
      <c r="A55" s="18" t="s">
        <v>162</v>
      </c>
      <c r="B55" s="23" t="s">
        <v>122</v>
      </c>
      <c r="C55" s="24" t="s">
        <v>129</v>
      </c>
      <c r="D55" s="24">
        <v>0.38794299999999998</v>
      </c>
      <c r="E55" s="24">
        <v>0.38794299999999998</v>
      </c>
      <c r="F55" s="24">
        <v>0.40805599999999997</v>
      </c>
      <c r="G55" s="24">
        <v>0.40805599999999997</v>
      </c>
      <c r="H55" s="24">
        <v>0.63732800000000001</v>
      </c>
      <c r="I55" s="24">
        <v>1.1950339999999999</v>
      </c>
      <c r="J55" s="24">
        <v>1.5389440000000001</v>
      </c>
      <c r="K55" s="24">
        <v>1.9825459999999999</v>
      </c>
      <c r="L55" s="24">
        <v>2.0016370000000001</v>
      </c>
      <c r="M55" s="24">
        <v>3.50827</v>
      </c>
      <c r="N55" s="24">
        <v>3.5166909999999998</v>
      </c>
      <c r="O55" s="24">
        <v>3.5733670000000002</v>
      </c>
      <c r="P55" s="24">
        <v>3.7318470000000001</v>
      </c>
      <c r="Q55" s="24">
        <v>3.8716930000000001</v>
      </c>
      <c r="R55" s="24">
        <v>4.0498010000000004</v>
      </c>
      <c r="S55" s="24">
        <v>4.0883459999999996</v>
      </c>
      <c r="T55" s="24">
        <v>4.0883459999999996</v>
      </c>
      <c r="U55" s="24">
        <v>4.4282089999999998</v>
      </c>
      <c r="V55" s="24">
        <v>4.9746410000000001</v>
      </c>
      <c r="W55" s="24">
        <v>5.1004829999999997</v>
      </c>
      <c r="X55" s="24">
        <v>5.4936639999999999</v>
      </c>
      <c r="Y55" s="24">
        <v>5.9869289999999999</v>
      </c>
      <c r="Z55" s="24">
        <v>6.0092930000000004</v>
      </c>
      <c r="AA55" s="24">
        <v>7.6337279999999996</v>
      </c>
      <c r="AB55" s="24">
        <v>8.1974149999999995</v>
      </c>
      <c r="AC55" s="24">
        <v>8.8309499999999996</v>
      </c>
      <c r="AD55" s="24">
        <v>9.7303999999999995</v>
      </c>
      <c r="AE55" s="24">
        <v>9.7785309999999992</v>
      </c>
      <c r="AF55" s="24">
        <v>9.9600539999999995</v>
      </c>
      <c r="AG55" s="25" t="s">
        <v>129</v>
      </c>
    </row>
    <row r="56" spans="1:33" ht="15" customHeight="1" x14ac:dyDescent="0.35">
      <c r="A56" s="18" t="s">
        <v>163</v>
      </c>
      <c r="B56" s="23" t="s">
        <v>124</v>
      </c>
      <c r="C56" s="24" t="s">
        <v>129</v>
      </c>
      <c r="D56" s="24">
        <v>0</v>
      </c>
      <c r="E56" s="24">
        <v>0</v>
      </c>
      <c r="F56" s="24">
        <v>2.5569999999999998E-3</v>
      </c>
      <c r="G56" s="24">
        <v>4.7479999999999996E-3</v>
      </c>
      <c r="H56" s="24">
        <v>4.7479999999999996E-3</v>
      </c>
      <c r="I56" s="24">
        <v>4.7479999999999996E-3</v>
      </c>
      <c r="J56" s="24">
        <v>4.7479999999999996E-3</v>
      </c>
      <c r="K56" s="24">
        <v>4.7479999999999996E-3</v>
      </c>
      <c r="L56" s="24">
        <v>4.7479999999999996E-3</v>
      </c>
      <c r="M56" s="24">
        <v>4.7479999999999996E-3</v>
      </c>
      <c r="N56" s="24">
        <v>4.7479999999999996E-3</v>
      </c>
      <c r="O56" s="24">
        <v>4.7479999999999996E-3</v>
      </c>
      <c r="P56" s="24">
        <v>4.7479999999999996E-3</v>
      </c>
      <c r="Q56" s="24">
        <v>4.7479999999999996E-3</v>
      </c>
      <c r="R56" s="24">
        <v>4.7479999999999996E-3</v>
      </c>
      <c r="S56" s="24">
        <v>4.7479999999999996E-3</v>
      </c>
      <c r="T56" s="24">
        <v>4.7479999999999996E-3</v>
      </c>
      <c r="U56" s="24">
        <v>4.7479999999999996E-3</v>
      </c>
      <c r="V56" s="24">
        <v>4.7479999999999996E-3</v>
      </c>
      <c r="W56" s="24">
        <v>5.7530000000000003E-3</v>
      </c>
      <c r="X56" s="24">
        <v>5.7530000000000003E-3</v>
      </c>
      <c r="Y56" s="24">
        <v>5.7530000000000003E-3</v>
      </c>
      <c r="Z56" s="24">
        <v>5.7530000000000003E-3</v>
      </c>
      <c r="AA56" s="24">
        <v>5.7530000000000003E-3</v>
      </c>
      <c r="AB56" s="24">
        <v>5.7530000000000003E-3</v>
      </c>
      <c r="AC56" s="24">
        <v>5.7530000000000003E-3</v>
      </c>
      <c r="AD56" s="24">
        <v>5.7530000000000003E-3</v>
      </c>
      <c r="AE56" s="24">
        <v>5.7530000000000003E-3</v>
      </c>
      <c r="AF56" s="24">
        <v>5.7530000000000003E-3</v>
      </c>
      <c r="AG56" s="25" t="s">
        <v>129</v>
      </c>
    </row>
    <row r="57" spans="1:33" ht="15" customHeight="1" x14ac:dyDescent="0.35">
      <c r="A57" s="18" t="s">
        <v>164</v>
      </c>
      <c r="B57" s="23" t="s">
        <v>126</v>
      </c>
      <c r="C57" s="24" t="s">
        <v>129</v>
      </c>
      <c r="D57" s="24">
        <v>0</v>
      </c>
      <c r="E57" s="24">
        <v>15.502046999999999</v>
      </c>
      <c r="F57" s="24">
        <v>33.830703999999997</v>
      </c>
      <c r="G57" s="24">
        <v>51.389705999999997</v>
      </c>
      <c r="H57" s="24">
        <v>58.387180000000001</v>
      </c>
      <c r="I57" s="24">
        <v>68.379822000000004</v>
      </c>
      <c r="J57" s="24">
        <v>76.885116999999994</v>
      </c>
      <c r="K57" s="24">
        <v>98.154083</v>
      </c>
      <c r="L57" s="24">
        <v>106.802582</v>
      </c>
      <c r="M57" s="24">
        <v>113.864311</v>
      </c>
      <c r="N57" s="24">
        <v>126.581284</v>
      </c>
      <c r="O57" s="24">
        <v>132.37191799999999</v>
      </c>
      <c r="P57" s="24">
        <v>139.146118</v>
      </c>
      <c r="Q57" s="24">
        <v>152.336411</v>
      </c>
      <c r="R57" s="24">
        <v>163.74465900000001</v>
      </c>
      <c r="S57" s="24">
        <v>171.070053</v>
      </c>
      <c r="T57" s="24">
        <v>174.763779</v>
      </c>
      <c r="U57" s="24">
        <v>179.38154599999999</v>
      </c>
      <c r="V57" s="24">
        <v>187.48931899999999</v>
      </c>
      <c r="W57" s="24">
        <v>194.24903900000001</v>
      </c>
      <c r="X57" s="24">
        <v>203.22280900000001</v>
      </c>
      <c r="Y57" s="24">
        <v>213.21916200000001</v>
      </c>
      <c r="Z57" s="24">
        <v>223.314987</v>
      </c>
      <c r="AA57" s="24">
        <v>234.514374</v>
      </c>
      <c r="AB57" s="24">
        <v>247.967422</v>
      </c>
      <c r="AC57" s="24">
        <v>257.90301499999998</v>
      </c>
      <c r="AD57" s="24">
        <v>262.48037699999998</v>
      </c>
      <c r="AE57" s="24">
        <v>269.15472399999999</v>
      </c>
      <c r="AF57" s="24">
        <v>278.43557700000002</v>
      </c>
      <c r="AG57" s="25" t="s">
        <v>129</v>
      </c>
    </row>
    <row r="58" spans="1:33" ht="15" customHeight="1" x14ac:dyDescent="0.35">
      <c r="A58" s="18" t="s">
        <v>165</v>
      </c>
      <c r="B58" s="23" t="s">
        <v>153</v>
      </c>
      <c r="C58" s="24" t="s">
        <v>129</v>
      </c>
      <c r="D58" s="24">
        <v>0</v>
      </c>
      <c r="E58" s="24">
        <v>1.4066639999999999</v>
      </c>
      <c r="F58" s="24">
        <v>1.7270160000000001</v>
      </c>
      <c r="G58" s="24">
        <v>2.0334430000000001</v>
      </c>
      <c r="H58" s="24">
        <v>2.398342</v>
      </c>
      <c r="I58" s="24">
        <v>2.900115</v>
      </c>
      <c r="J58" s="24">
        <v>3.4319310000000001</v>
      </c>
      <c r="K58" s="24">
        <v>4.0720729999999996</v>
      </c>
      <c r="L58" s="24">
        <v>4.7172280000000004</v>
      </c>
      <c r="M58" s="24">
        <v>5.3679800000000002</v>
      </c>
      <c r="N58" s="24">
        <v>6.2395360000000002</v>
      </c>
      <c r="O58" s="24">
        <v>7.0548310000000001</v>
      </c>
      <c r="P58" s="24">
        <v>8.0500349999999994</v>
      </c>
      <c r="Q58" s="24">
        <v>9.2620290000000001</v>
      </c>
      <c r="R58" s="24">
        <v>10.580568</v>
      </c>
      <c r="S58" s="24">
        <v>11.906597</v>
      </c>
      <c r="T58" s="24">
        <v>13.289574</v>
      </c>
      <c r="U58" s="24">
        <v>14.791002000000001</v>
      </c>
      <c r="V58" s="24">
        <v>16.277266999999998</v>
      </c>
      <c r="W58" s="24">
        <v>17.700707999999999</v>
      </c>
      <c r="X58" s="24">
        <v>19.367348</v>
      </c>
      <c r="Y58" s="24">
        <v>21.070259</v>
      </c>
      <c r="Z58" s="24">
        <v>22.835100000000001</v>
      </c>
      <c r="AA58" s="24">
        <v>24.582397</v>
      </c>
      <c r="AB58" s="24">
        <v>26.379559</v>
      </c>
      <c r="AC58" s="24">
        <v>28.267868</v>
      </c>
      <c r="AD58" s="24">
        <v>29.958508999999999</v>
      </c>
      <c r="AE58" s="24">
        <v>31.640951000000001</v>
      </c>
      <c r="AF58" s="24">
        <v>33.440154999999997</v>
      </c>
      <c r="AG58" s="25" t="s">
        <v>129</v>
      </c>
    </row>
    <row r="59" spans="1:33" ht="15" customHeight="1" x14ac:dyDescent="0.35">
      <c r="A59" s="18" t="s">
        <v>166</v>
      </c>
      <c r="B59" s="22" t="s">
        <v>131</v>
      </c>
      <c r="C59" s="26" t="s">
        <v>129</v>
      </c>
      <c r="D59" s="26">
        <v>11.836949000000001</v>
      </c>
      <c r="E59" s="26">
        <v>42.455536000000002</v>
      </c>
      <c r="F59" s="26">
        <v>87.539458999999994</v>
      </c>
      <c r="G59" s="26">
        <v>140.61253400000001</v>
      </c>
      <c r="H59" s="26">
        <v>160.99179100000001</v>
      </c>
      <c r="I59" s="26">
        <v>203.525848</v>
      </c>
      <c r="J59" s="26">
        <v>229.67936700000001</v>
      </c>
      <c r="K59" s="26">
        <v>269.91687000000002</v>
      </c>
      <c r="L59" s="26">
        <v>289.37289399999997</v>
      </c>
      <c r="M59" s="26">
        <v>309.98855600000002</v>
      </c>
      <c r="N59" s="26">
        <v>341.301422</v>
      </c>
      <c r="O59" s="26">
        <v>361.35140999999999</v>
      </c>
      <c r="P59" s="26">
        <v>381.53610200000003</v>
      </c>
      <c r="Q59" s="26">
        <v>411.77868699999999</v>
      </c>
      <c r="R59" s="26">
        <v>437.17370599999998</v>
      </c>
      <c r="S59" s="26">
        <v>455.02612299999998</v>
      </c>
      <c r="T59" s="26">
        <v>471.36825599999997</v>
      </c>
      <c r="U59" s="26">
        <v>486.97717299999999</v>
      </c>
      <c r="V59" s="26">
        <v>509.51861600000001</v>
      </c>
      <c r="W59" s="26">
        <v>528.07788100000005</v>
      </c>
      <c r="X59" s="26">
        <v>549.24645999999996</v>
      </c>
      <c r="Y59" s="26">
        <v>574.11828600000001</v>
      </c>
      <c r="Z59" s="26">
        <v>603.544128</v>
      </c>
      <c r="AA59" s="26">
        <v>631.55957000000001</v>
      </c>
      <c r="AB59" s="26">
        <v>660.30810499999995</v>
      </c>
      <c r="AC59" s="26">
        <v>689.15734899999995</v>
      </c>
      <c r="AD59" s="26">
        <v>710.83325200000002</v>
      </c>
      <c r="AE59" s="26">
        <v>729.03253199999995</v>
      </c>
      <c r="AF59" s="26">
        <v>757.80304000000001</v>
      </c>
      <c r="AG59" s="27" t="s">
        <v>129</v>
      </c>
    </row>
    <row r="60" spans="1:33" ht="15" customHeight="1" x14ac:dyDescent="0.35">
      <c r="A60" s="18" t="s">
        <v>167</v>
      </c>
      <c r="B60" s="22" t="s">
        <v>168</v>
      </c>
      <c r="C60" s="26" t="s">
        <v>129</v>
      </c>
      <c r="D60" s="26">
        <v>50.654339</v>
      </c>
      <c r="E60" s="26">
        <v>105.453934</v>
      </c>
      <c r="F60" s="26">
        <v>152.30685399999999</v>
      </c>
      <c r="G60" s="26">
        <v>207.460938</v>
      </c>
      <c r="H60" s="26">
        <v>229.88919100000001</v>
      </c>
      <c r="I60" s="26">
        <v>272.97222900000003</v>
      </c>
      <c r="J60" s="26">
        <v>301.67477400000001</v>
      </c>
      <c r="K60" s="26">
        <v>342.46127300000001</v>
      </c>
      <c r="L60" s="26">
        <v>369.566284</v>
      </c>
      <c r="M60" s="26">
        <v>390.42095899999998</v>
      </c>
      <c r="N60" s="26">
        <v>421.97283900000002</v>
      </c>
      <c r="O60" s="26">
        <v>442.26181000000003</v>
      </c>
      <c r="P60" s="26">
        <v>467.88549799999998</v>
      </c>
      <c r="Q60" s="26">
        <v>506.56707799999998</v>
      </c>
      <c r="R60" s="26">
        <v>531.96209699999997</v>
      </c>
      <c r="S60" s="26">
        <v>549.81451400000003</v>
      </c>
      <c r="T60" s="26">
        <v>566.15667699999995</v>
      </c>
      <c r="U60" s="26">
        <v>581.76556400000004</v>
      </c>
      <c r="V60" s="26">
        <v>604.307007</v>
      </c>
      <c r="W60" s="26">
        <v>622.86627199999998</v>
      </c>
      <c r="X60" s="26">
        <v>644.034851</v>
      </c>
      <c r="Y60" s="26">
        <v>668.90667699999995</v>
      </c>
      <c r="Z60" s="26">
        <v>698.33252000000005</v>
      </c>
      <c r="AA60" s="26">
        <v>726.34796100000005</v>
      </c>
      <c r="AB60" s="26">
        <v>755.096497</v>
      </c>
      <c r="AC60" s="26">
        <v>783.94574</v>
      </c>
      <c r="AD60" s="26">
        <v>805.62164299999995</v>
      </c>
      <c r="AE60" s="26">
        <v>823.82092299999999</v>
      </c>
      <c r="AF60" s="26">
        <v>852.59143100000006</v>
      </c>
      <c r="AG60" s="27" t="s">
        <v>129</v>
      </c>
    </row>
    <row r="61" spans="1:33" ht="15" customHeight="1" x14ac:dyDescent="0.35"/>
    <row r="62" spans="1:33" ht="15" customHeight="1" x14ac:dyDescent="0.35">
      <c r="B62" s="22" t="s">
        <v>169</v>
      </c>
    </row>
    <row r="63" spans="1:33" ht="15" customHeight="1" x14ac:dyDescent="0.35">
      <c r="A63" s="18" t="s">
        <v>170</v>
      </c>
      <c r="B63" s="23" t="s">
        <v>134</v>
      </c>
      <c r="C63" s="24" t="s">
        <v>129</v>
      </c>
      <c r="D63" s="24">
        <v>9.8132990000000007</v>
      </c>
      <c r="E63" s="24">
        <v>18.804302</v>
      </c>
      <c r="F63" s="24">
        <v>26.918900000000001</v>
      </c>
      <c r="G63" s="24">
        <v>50.124991999999999</v>
      </c>
      <c r="H63" s="24">
        <v>56.838501000000001</v>
      </c>
      <c r="I63" s="24">
        <v>71.621612999999996</v>
      </c>
      <c r="J63" s="24">
        <v>86.232506000000001</v>
      </c>
      <c r="K63" s="24">
        <v>94.349502999999999</v>
      </c>
      <c r="L63" s="24">
        <v>99.126801</v>
      </c>
      <c r="M63" s="24">
        <v>100.9832</v>
      </c>
      <c r="N63" s="24">
        <v>105.023201</v>
      </c>
      <c r="O63" s="24">
        <v>110.35309599999999</v>
      </c>
      <c r="P63" s="24">
        <v>114.818901</v>
      </c>
      <c r="Q63" s="24">
        <v>116.434906</v>
      </c>
      <c r="R63" s="24">
        <v>118.195511</v>
      </c>
      <c r="S63" s="24">
        <v>118.58551799999999</v>
      </c>
      <c r="T63" s="24">
        <v>119.652512</v>
      </c>
      <c r="U63" s="24">
        <v>119.991516</v>
      </c>
      <c r="V63" s="24">
        <v>124.266518</v>
      </c>
      <c r="W63" s="24">
        <v>124.62751</v>
      </c>
      <c r="X63" s="24">
        <v>124.62751</v>
      </c>
      <c r="Y63" s="24">
        <v>124.62751</v>
      </c>
      <c r="Z63" s="24">
        <v>124.62751</v>
      </c>
      <c r="AA63" s="24">
        <v>127.141502</v>
      </c>
      <c r="AB63" s="24">
        <v>127.141502</v>
      </c>
      <c r="AC63" s="24">
        <v>127.141502</v>
      </c>
      <c r="AD63" s="24">
        <v>127.141502</v>
      </c>
      <c r="AE63" s="24">
        <v>127.141502</v>
      </c>
      <c r="AF63" s="24">
        <v>127.141502</v>
      </c>
      <c r="AG63" s="25" t="s">
        <v>129</v>
      </c>
    </row>
    <row r="64" spans="1:33" ht="15" customHeight="1" x14ac:dyDescent="0.35">
      <c r="A64" s="18" t="s">
        <v>171</v>
      </c>
      <c r="B64" s="23" t="s">
        <v>136</v>
      </c>
      <c r="C64" s="24" t="s">
        <v>129</v>
      </c>
      <c r="D64" s="24">
        <v>2.2204000000000002</v>
      </c>
      <c r="E64" s="24">
        <v>7.6055000000000001</v>
      </c>
      <c r="F64" s="24">
        <v>14.363802</v>
      </c>
      <c r="G64" s="24">
        <v>19.675405999999999</v>
      </c>
      <c r="H64" s="24">
        <v>22.988603999999999</v>
      </c>
      <c r="I64" s="24">
        <v>25.271301000000001</v>
      </c>
      <c r="J64" s="24">
        <v>26.031300999999999</v>
      </c>
      <c r="K64" s="24">
        <v>28.500896000000001</v>
      </c>
      <c r="L64" s="24">
        <v>28.500896000000001</v>
      </c>
      <c r="M64" s="24">
        <v>30.029495000000001</v>
      </c>
      <c r="N64" s="24">
        <v>30.272494999999999</v>
      </c>
      <c r="O64" s="24">
        <v>31.014595</v>
      </c>
      <c r="P64" s="24">
        <v>31.559597</v>
      </c>
      <c r="Q64" s="24">
        <v>32.509093999999997</v>
      </c>
      <c r="R64" s="24">
        <v>33.219096999999998</v>
      </c>
      <c r="S64" s="24">
        <v>33.469096999999998</v>
      </c>
      <c r="T64" s="24">
        <v>33.469096999999998</v>
      </c>
      <c r="U64" s="24">
        <v>33.469096999999998</v>
      </c>
      <c r="V64" s="24">
        <v>33.469096999999998</v>
      </c>
      <c r="W64" s="24">
        <v>33.469096999999998</v>
      </c>
      <c r="X64" s="24">
        <v>33.469096999999998</v>
      </c>
      <c r="Y64" s="24">
        <v>33.469096999999998</v>
      </c>
      <c r="Z64" s="24">
        <v>33.469096999999998</v>
      </c>
      <c r="AA64" s="24">
        <v>34.081263999999997</v>
      </c>
      <c r="AB64" s="24">
        <v>34.081263999999997</v>
      </c>
      <c r="AC64" s="24">
        <v>34.081263999999997</v>
      </c>
      <c r="AD64" s="24">
        <v>34.081263999999997</v>
      </c>
      <c r="AE64" s="24">
        <v>34.081263999999997</v>
      </c>
      <c r="AF64" s="24">
        <v>34.081263999999997</v>
      </c>
      <c r="AG64" s="25" t="s">
        <v>129</v>
      </c>
    </row>
    <row r="65" spans="1:33" ht="15" customHeight="1" x14ac:dyDescent="0.35">
      <c r="A65" s="18" t="s">
        <v>172</v>
      </c>
      <c r="B65" s="23" t="s">
        <v>114</v>
      </c>
      <c r="C65" s="24" t="s">
        <v>129</v>
      </c>
      <c r="D65" s="24">
        <v>0</v>
      </c>
      <c r="E65" s="24">
        <v>0.9385</v>
      </c>
      <c r="F65" s="24">
        <v>3.0577000000000001</v>
      </c>
      <c r="G65" s="24">
        <v>4.1091009999999999</v>
      </c>
      <c r="H65" s="24">
        <v>4.2102009999999996</v>
      </c>
      <c r="I65" s="24">
        <v>4.6602009999999998</v>
      </c>
      <c r="J65" s="24">
        <v>4.6602009999999998</v>
      </c>
      <c r="K65" s="24">
        <v>4.9022009999999998</v>
      </c>
      <c r="L65" s="24">
        <v>4.9022009999999998</v>
      </c>
      <c r="M65" s="24">
        <v>5.2142010000000001</v>
      </c>
      <c r="N65" s="24">
        <v>5.3170010000000003</v>
      </c>
      <c r="O65" s="24">
        <v>5.3170010000000003</v>
      </c>
      <c r="P65" s="24">
        <v>5.3170010000000003</v>
      </c>
      <c r="Q65" s="24">
        <v>5.5142009999999999</v>
      </c>
      <c r="R65" s="24">
        <v>6.2222999999999997</v>
      </c>
      <c r="S65" s="24">
        <v>6.2222999999999997</v>
      </c>
      <c r="T65" s="24">
        <v>6.2222999999999997</v>
      </c>
      <c r="U65" s="24">
        <v>6.2222999999999997</v>
      </c>
      <c r="V65" s="24">
        <v>6.8632999999999997</v>
      </c>
      <c r="W65" s="24">
        <v>6.8632999999999997</v>
      </c>
      <c r="X65" s="24">
        <v>7.5571010000000003</v>
      </c>
      <c r="Y65" s="24">
        <v>7.5571010000000003</v>
      </c>
      <c r="Z65" s="24">
        <v>8.0671009999999992</v>
      </c>
      <c r="AA65" s="24">
        <v>8.0671009999999992</v>
      </c>
      <c r="AB65" s="24">
        <v>8.0671009999999992</v>
      </c>
      <c r="AC65" s="24">
        <v>8.0671009999999992</v>
      </c>
      <c r="AD65" s="24">
        <v>8.0671009999999992</v>
      </c>
      <c r="AE65" s="24">
        <v>8.0671009999999992</v>
      </c>
      <c r="AF65" s="24">
        <v>8.0671009999999992</v>
      </c>
      <c r="AG65" s="25" t="s">
        <v>129</v>
      </c>
    </row>
    <row r="66" spans="1:33" x14ac:dyDescent="0.35">
      <c r="A66" s="18" t="s">
        <v>173</v>
      </c>
      <c r="B66" s="23" t="s">
        <v>116</v>
      </c>
      <c r="C66" s="24" t="s">
        <v>129</v>
      </c>
      <c r="D66" s="24">
        <v>0.80130000000000001</v>
      </c>
      <c r="E66" s="24">
        <v>1.3456999999999999</v>
      </c>
      <c r="F66" s="24">
        <v>1.4249000000000001</v>
      </c>
      <c r="G66" s="24">
        <v>1.5559000000000001</v>
      </c>
      <c r="H66" s="24">
        <v>2.2645010000000001</v>
      </c>
      <c r="I66" s="24">
        <v>2.9191009999999999</v>
      </c>
      <c r="J66" s="24">
        <v>2.934901</v>
      </c>
      <c r="K66" s="24">
        <v>2.934901</v>
      </c>
      <c r="L66" s="24">
        <v>2.9384009999999998</v>
      </c>
      <c r="M66" s="24">
        <v>3.0834000000000001</v>
      </c>
      <c r="N66" s="24">
        <v>3.8408009999999999</v>
      </c>
      <c r="O66" s="24">
        <v>3.8408009999999999</v>
      </c>
      <c r="P66" s="24">
        <v>3.8408009999999999</v>
      </c>
      <c r="Q66" s="24">
        <v>3.8578009999999998</v>
      </c>
      <c r="R66" s="24">
        <v>4.6738010000000001</v>
      </c>
      <c r="S66" s="24">
        <v>4.6738010000000001</v>
      </c>
      <c r="T66" s="24">
        <v>4.6738010000000001</v>
      </c>
      <c r="U66" s="24">
        <v>4.6753010000000002</v>
      </c>
      <c r="V66" s="24">
        <v>4.6753010000000002</v>
      </c>
      <c r="W66" s="24">
        <v>4.9011009999999997</v>
      </c>
      <c r="X66" s="24">
        <v>4.9331009999999997</v>
      </c>
      <c r="Y66" s="24">
        <v>4.9615010000000002</v>
      </c>
      <c r="Z66" s="24">
        <v>5.392601</v>
      </c>
      <c r="AA66" s="24">
        <v>5.5026999999999999</v>
      </c>
      <c r="AB66" s="24">
        <v>5.5426000000000002</v>
      </c>
      <c r="AC66" s="24">
        <v>5.5426000000000002</v>
      </c>
      <c r="AD66" s="24">
        <v>5.5426000000000002</v>
      </c>
      <c r="AE66" s="24">
        <v>5.5426000000000002</v>
      </c>
      <c r="AF66" s="24">
        <v>5.6570999999999998</v>
      </c>
      <c r="AG66" s="25" t="s">
        <v>129</v>
      </c>
    </row>
    <row r="67" spans="1:33" ht="15" customHeight="1" x14ac:dyDescent="0.35">
      <c r="A67" s="18" t="s">
        <v>174</v>
      </c>
      <c r="B67" s="23" t="s">
        <v>147</v>
      </c>
      <c r="C67" s="24" t="s">
        <v>129</v>
      </c>
      <c r="D67" s="24">
        <v>0.76849999999999996</v>
      </c>
      <c r="E67" s="24">
        <v>0.76849999999999996</v>
      </c>
      <c r="F67" s="24">
        <v>0.76849999999999996</v>
      </c>
      <c r="G67" s="24">
        <v>1.8905000000000001</v>
      </c>
      <c r="H67" s="24">
        <v>3.0085000000000002</v>
      </c>
      <c r="I67" s="24">
        <v>5.1795</v>
      </c>
      <c r="J67" s="24">
        <v>20.144200999999999</v>
      </c>
      <c r="K67" s="24">
        <v>20.144200999999999</v>
      </c>
      <c r="L67" s="24">
        <v>22.321200999999999</v>
      </c>
      <c r="M67" s="24">
        <v>23.195201999999998</v>
      </c>
      <c r="N67" s="24">
        <v>26.953700999999999</v>
      </c>
      <c r="O67" s="24">
        <v>42.922806000000001</v>
      </c>
      <c r="P67" s="24">
        <v>42.922806000000001</v>
      </c>
      <c r="Q67" s="24">
        <v>42.922806000000001</v>
      </c>
      <c r="R67" s="24">
        <v>42.922806000000001</v>
      </c>
      <c r="S67" s="24">
        <v>42.922806000000001</v>
      </c>
      <c r="T67" s="24">
        <v>42.922806000000001</v>
      </c>
      <c r="U67" s="24">
        <v>45.065609000000002</v>
      </c>
      <c r="V67" s="24">
        <v>45.065609000000002</v>
      </c>
      <c r="W67" s="24">
        <v>45.065609000000002</v>
      </c>
      <c r="X67" s="24">
        <v>45.065609000000002</v>
      </c>
      <c r="Y67" s="24">
        <v>46.003608999999997</v>
      </c>
      <c r="Z67" s="24">
        <v>46.003608999999997</v>
      </c>
      <c r="AA67" s="24">
        <v>46.604908000000002</v>
      </c>
      <c r="AB67" s="24">
        <v>49.120609000000002</v>
      </c>
      <c r="AC67" s="24">
        <v>49.120609000000002</v>
      </c>
      <c r="AD67" s="24">
        <v>49.120609000000002</v>
      </c>
      <c r="AE67" s="24">
        <v>49.120609000000002</v>
      </c>
      <c r="AF67" s="24">
        <v>49.120609000000002</v>
      </c>
      <c r="AG67" s="25" t="s">
        <v>129</v>
      </c>
    </row>
    <row r="68" spans="1:33" ht="15" customHeight="1" x14ac:dyDescent="0.35">
      <c r="A68" s="18" t="s">
        <v>175</v>
      </c>
      <c r="B68" s="23" t="s">
        <v>120</v>
      </c>
      <c r="C68" s="24" t="s">
        <v>129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5" t="s">
        <v>129</v>
      </c>
    </row>
    <row r="69" spans="1:33" ht="15" customHeight="1" x14ac:dyDescent="0.35">
      <c r="A69" s="18" t="s">
        <v>176</v>
      </c>
      <c r="B69" s="23" t="s">
        <v>122</v>
      </c>
      <c r="C69" s="24" t="s">
        <v>129</v>
      </c>
      <c r="D69" s="24">
        <v>0</v>
      </c>
      <c r="E69" s="24">
        <v>0</v>
      </c>
      <c r="F69" s="24">
        <v>1E-3</v>
      </c>
      <c r="G69" s="24">
        <v>1E-3</v>
      </c>
      <c r="H69" s="24">
        <v>1E-3</v>
      </c>
      <c r="I69" s="24">
        <v>1E-3</v>
      </c>
      <c r="J69" s="24">
        <v>1E-3</v>
      </c>
      <c r="K69" s="24">
        <v>1E-3</v>
      </c>
      <c r="L69" s="24">
        <v>1E-3</v>
      </c>
      <c r="M69" s="24">
        <v>1E-3</v>
      </c>
      <c r="N69" s="24">
        <v>1E-3</v>
      </c>
      <c r="O69" s="24">
        <v>1E-3</v>
      </c>
      <c r="P69" s="24">
        <v>1E-3</v>
      </c>
      <c r="Q69" s="24">
        <v>1E-3</v>
      </c>
      <c r="R69" s="24">
        <v>1E-3</v>
      </c>
      <c r="S69" s="24">
        <v>3.0000000000000001E-3</v>
      </c>
      <c r="T69" s="24">
        <v>3.0000000000000001E-3</v>
      </c>
      <c r="U69" s="24">
        <v>3.0000000000000001E-3</v>
      </c>
      <c r="V69" s="24">
        <v>3.0000000000000001E-3</v>
      </c>
      <c r="W69" s="24">
        <v>3.0000000000000001E-3</v>
      </c>
      <c r="X69" s="24">
        <v>3.0000000000000001E-3</v>
      </c>
      <c r="Y69" s="24">
        <v>3.0000000000000001E-3</v>
      </c>
      <c r="Z69" s="24">
        <v>3.0000000000000001E-3</v>
      </c>
      <c r="AA69" s="24">
        <v>3.0000000000000001E-3</v>
      </c>
      <c r="AB69" s="24">
        <v>3.0000000000000001E-3</v>
      </c>
      <c r="AC69" s="24">
        <v>3.0000000000000001E-3</v>
      </c>
      <c r="AD69" s="24">
        <v>3.0000000000000001E-3</v>
      </c>
      <c r="AE69" s="24">
        <v>3.0000000000000001E-3</v>
      </c>
      <c r="AF69" s="24">
        <v>3.0000000000000001E-3</v>
      </c>
      <c r="AG69" s="25" t="s">
        <v>129</v>
      </c>
    </row>
    <row r="70" spans="1:33" ht="15" customHeight="1" x14ac:dyDescent="0.35">
      <c r="A70" s="18" t="s">
        <v>177</v>
      </c>
      <c r="B70" s="23" t="s">
        <v>124</v>
      </c>
      <c r="C70" s="24" t="s">
        <v>129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1.1000000000000001E-3</v>
      </c>
      <c r="N70" s="24">
        <v>1.1000000000000001E-3</v>
      </c>
      <c r="O70" s="24">
        <v>1.1000000000000001E-3</v>
      </c>
      <c r="P70" s="24">
        <v>1.1000000000000001E-3</v>
      </c>
      <c r="Q70" s="24">
        <v>1.1000000000000001E-3</v>
      </c>
      <c r="R70" s="24">
        <v>1.1000000000000001E-3</v>
      </c>
      <c r="S70" s="24">
        <v>1.1000000000000001E-3</v>
      </c>
      <c r="T70" s="24">
        <v>1.1000000000000001E-3</v>
      </c>
      <c r="U70" s="24">
        <v>1.1000000000000001E-3</v>
      </c>
      <c r="V70" s="24">
        <v>1.1000000000000001E-3</v>
      </c>
      <c r="W70" s="24">
        <v>1.1000000000000001E-3</v>
      </c>
      <c r="X70" s="24">
        <v>1.1000000000000001E-3</v>
      </c>
      <c r="Y70" s="24">
        <v>1.1000000000000001E-3</v>
      </c>
      <c r="Z70" s="24">
        <v>1.1000000000000001E-3</v>
      </c>
      <c r="AA70" s="24">
        <v>1.1000000000000001E-3</v>
      </c>
      <c r="AB70" s="24">
        <v>1.1000000000000001E-3</v>
      </c>
      <c r="AC70" s="24">
        <v>1.1000000000000001E-3</v>
      </c>
      <c r="AD70" s="24">
        <v>1.1000000000000001E-3</v>
      </c>
      <c r="AE70" s="24">
        <v>1.1000000000000001E-3</v>
      </c>
      <c r="AF70" s="24">
        <v>1.1000000000000001E-3</v>
      </c>
      <c r="AG70" s="25" t="s">
        <v>129</v>
      </c>
    </row>
    <row r="71" spans="1:33" ht="15" customHeight="1" x14ac:dyDescent="0.35">
      <c r="A71" s="18" t="s">
        <v>178</v>
      </c>
      <c r="B71" s="23" t="s">
        <v>126</v>
      </c>
      <c r="C71" s="24" t="s">
        <v>129</v>
      </c>
      <c r="D71" s="24">
        <v>1.21E-2</v>
      </c>
      <c r="E71" s="24">
        <v>3.3500000000000002E-2</v>
      </c>
      <c r="F71" s="24">
        <v>5.33E-2</v>
      </c>
      <c r="G71" s="24">
        <v>0.1467</v>
      </c>
      <c r="H71" s="24">
        <v>0.2092</v>
      </c>
      <c r="I71" s="24">
        <v>0.28089999999999998</v>
      </c>
      <c r="J71" s="24">
        <v>0.59860000000000002</v>
      </c>
      <c r="K71" s="24">
        <v>0.7046</v>
      </c>
      <c r="L71" s="24">
        <v>0.92520000000000002</v>
      </c>
      <c r="M71" s="24">
        <v>0.92520000000000002</v>
      </c>
      <c r="N71" s="24">
        <v>0.92520000000000002</v>
      </c>
      <c r="O71" s="24">
        <v>0.92520000000000002</v>
      </c>
      <c r="P71" s="24">
        <v>0.98670000000000002</v>
      </c>
      <c r="Q71" s="24">
        <v>1.0017</v>
      </c>
      <c r="R71" s="24">
        <v>1.0017</v>
      </c>
      <c r="S71" s="24">
        <v>1.0017</v>
      </c>
      <c r="T71" s="24">
        <v>1.0017</v>
      </c>
      <c r="U71" s="24">
        <v>1.0017</v>
      </c>
      <c r="V71" s="24">
        <v>1.0117</v>
      </c>
      <c r="W71" s="24">
        <v>1.0117</v>
      </c>
      <c r="X71" s="24">
        <v>1.0117</v>
      </c>
      <c r="Y71" s="24">
        <v>1.0117</v>
      </c>
      <c r="Z71" s="24">
        <v>1.0915999999999999</v>
      </c>
      <c r="AA71" s="24">
        <v>1.0915999999999999</v>
      </c>
      <c r="AB71" s="24">
        <v>1.0963000000000001</v>
      </c>
      <c r="AC71" s="24">
        <v>1.1243000000000001</v>
      </c>
      <c r="AD71" s="24">
        <v>1.1375</v>
      </c>
      <c r="AE71" s="24">
        <v>1.1713</v>
      </c>
      <c r="AF71" s="24">
        <v>1.1713</v>
      </c>
      <c r="AG71" s="25" t="s">
        <v>129</v>
      </c>
    </row>
    <row r="72" spans="1:33" ht="15" customHeight="1" x14ac:dyDescent="0.35">
      <c r="A72" s="18" t="s">
        <v>179</v>
      </c>
      <c r="B72" s="22" t="s">
        <v>131</v>
      </c>
      <c r="C72" s="26" t="s">
        <v>129</v>
      </c>
      <c r="D72" s="26">
        <v>13.615594</v>
      </c>
      <c r="E72" s="26">
        <v>29.495998</v>
      </c>
      <c r="F72" s="26">
        <v>46.588093000000001</v>
      </c>
      <c r="G72" s="26">
        <v>77.503615999999994</v>
      </c>
      <c r="H72" s="26">
        <v>89.520515000000003</v>
      </c>
      <c r="I72" s="26">
        <v>109.933632</v>
      </c>
      <c r="J72" s="26">
        <v>140.602722</v>
      </c>
      <c r="K72" s="26">
        <v>151.53735399999999</v>
      </c>
      <c r="L72" s="26">
        <v>158.715744</v>
      </c>
      <c r="M72" s="26">
        <v>163.432816</v>
      </c>
      <c r="N72" s="26">
        <v>172.334518</v>
      </c>
      <c r="O72" s="26">
        <v>194.375641</v>
      </c>
      <c r="P72" s="26">
        <v>199.44795199999999</v>
      </c>
      <c r="Q72" s="26">
        <v>202.242615</v>
      </c>
      <c r="R72" s="26">
        <v>206.237289</v>
      </c>
      <c r="S72" s="26">
        <v>206.879288</v>
      </c>
      <c r="T72" s="26">
        <v>207.94627399999999</v>
      </c>
      <c r="U72" s="26">
        <v>210.42961099999999</v>
      </c>
      <c r="V72" s="26">
        <v>215.355591</v>
      </c>
      <c r="W72" s="26">
        <v>215.94238300000001</v>
      </c>
      <c r="X72" s="26">
        <v>216.66816700000001</v>
      </c>
      <c r="Y72" s="26">
        <v>217.63458299999999</v>
      </c>
      <c r="Z72" s="26">
        <v>218.655609</v>
      </c>
      <c r="AA72" s="26">
        <v>222.49316400000001</v>
      </c>
      <c r="AB72" s="26">
        <v>225.053482</v>
      </c>
      <c r="AC72" s="26">
        <v>225.08148199999999</v>
      </c>
      <c r="AD72" s="26">
        <v>225.09466599999999</v>
      </c>
      <c r="AE72" s="26">
        <v>225.128479</v>
      </c>
      <c r="AF72" s="26">
        <v>225.24298099999999</v>
      </c>
      <c r="AG72" s="27" t="s">
        <v>129</v>
      </c>
    </row>
    <row r="74" spans="1:33" ht="15" customHeight="1" x14ac:dyDescent="0.35">
      <c r="A74" s="18" t="s">
        <v>180</v>
      </c>
      <c r="B74" s="22" t="s">
        <v>181</v>
      </c>
      <c r="C74" s="26">
        <v>1107.3474120000001</v>
      </c>
      <c r="D74" s="26">
        <v>1144.4541019999999</v>
      </c>
      <c r="E74" s="26">
        <v>1183.4173579999999</v>
      </c>
      <c r="F74" s="26">
        <v>1213.229126</v>
      </c>
      <c r="G74" s="26">
        <v>1237.4985349999999</v>
      </c>
      <c r="H74" s="26">
        <v>1247.9411620000001</v>
      </c>
      <c r="I74" s="26">
        <v>1270.646362</v>
      </c>
      <c r="J74" s="26">
        <v>1268.714966</v>
      </c>
      <c r="K74" s="26">
        <v>1298.6116939999999</v>
      </c>
      <c r="L74" s="26">
        <v>1318.6717530000001</v>
      </c>
      <c r="M74" s="26">
        <v>1334.947876</v>
      </c>
      <c r="N74" s="26">
        <v>1357.694336</v>
      </c>
      <c r="O74" s="26">
        <v>1356.0349120000001</v>
      </c>
      <c r="P74" s="26">
        <v>1376.6741939999999</v>
      </c>
      <c r="Q74" s="26">
        <v>1412.7395019999999</v>
      </c>
      <c r="R74" s="26">
        <v>1434.272461</v>
      </c>
      <c r="S74" s="26">
        <v>1451.509399</v>
      </c>
      <c r="T74" s="26">
        <v>1466.811279</v>
      </c>
      <c r="U74" s="26">
        <v>1479.9368899999999</v>
      </c>
      <c r="V74" s="26">
        <v>1497.596313</v>
      </c>
      <c r="W74" s="26">
        <v>1515.727539</v>
      </c>
      <c r="X74" s="26">
        <v>1536.2855219999999</v>
      </c>
      <c r="Y74" s="26">
        <v>1560.3017580000001</v>
      </c>
      <c r="Z74" s="26">
        <v>1588.80249</v>
      </c>
      <c r="AA74" s="26">
        <v>1613.0842290000001</v>
      </c>
      <c r="AB74" s="26">
        <v>1639.3264160000001</v>
      </c>
      <c r="AC74" s="26">
        <v>1668.2017820000001</v>
      </c>
      <c r="AD74" s="26">
        <v>1689.8983149999999</v>
      </c>
      <c r="AE74" s="26">
        <v>1708.10437</v>
      </c>
      <c r="AF74" s="26">
        <v>1736.8229980000001</v>
      </c>
      <c r="AG74" s="27">
        <v>1.5640999999999999E-2</v>
      </c>
    </row>
    <row r="75" spans="1:33" ht="15" customHeight="1" x14ac:dyDescent="0.35"/>
    <row r="76" spans="1:33" ht="15" customHeight="1" x14ac:dyDescent="0.35">
      <c r="B76" s="22" t="s">
        <v>182</v>
      </c>
    </row>
    <row r="77" spans="1:33" ht="15" customHeight="1" x14ac:dyDescent="0.35">
      <c r="A77" s="18" t="s">
        <v>183</v>
      </c>
      <c r="B77" s="23" t="s">
        <v>134</v>
      </c>
      <c r="C77" s="24">
        <v>1.737735</v>
      </c>
      <c r="D77" s="24">
        <v>1.738694</v>
      </c>
      <c r="E77" s="24">
        <v>1.7368410000000001</v>
      </c>
      <c r="F77" s="24">
        <v>1.733808</v>
      </c>
      <c r="G77" s="24">
        <v>1.720213</v>
      </c>
      <c r="H77" s="24">
        <v>1.7114510000000001</v>
      </c>
      <c r="I77" s="24">
        <v>1.701336</v>
      </c>
      <c r="J77" s="24">
        <v>1.6925110000000001</v>
      </c>
      <c r="K77" s="24">
        <v>1.6825909999999999</v>
      </c>
      <c r="L77" s="24">
        <v>1.671889</v>
      </c>
      <c r="M77" s="24">
        <v>1.6616390000000001</v>
      </c>
      <c r="N77" s="24">
        <v>1.6514599999999999</v>
      </c>
      <c r="O77" s="24">
        <v>1.6411579999999999</v>
      </c>
      <c r="P77" s="24">
        <v>1.631502</v>
      </c>
      <c r="Q77" s="24">
        <v>1.622366</v>
      </c>
      <c r="R77" s="24">
        <v>1.6133420000000001</v>
      </c>
      <c r="S77" s="24">
        <v>1.6047659999999999</v>
      </c>
      <c r="T77" s="24">
        <v>1.5966849999999999</v>
      </c>
      <c r="U77" s="24">
        <v>1.5879319999999999</v>
      </c>
      <c r="V77" s="24">
        <v>1.5788549999999999</v>
      </c>
      <c r="W77" s="24">
        <v>1.5713269999999999</v>
      </c>
      <c r="X77" s="24">
        <v>1.563882</v>
      </c>
      <c r="Y77" s="24">
        <v>1.5563819999999999</v>
      </c>
      <c r="Z77" s="24">
        <v>1.548162</v>
      </c>
      <c r="AA77" s="24">
        <v>1.5392790000000001</v>
      </c>
      <c r="AB77" s="24">
        <v>1.5313369999999999</v>
      </c>
      <c r="AC77" s="24">
        <v>1.5242450000000001</v>
      </c>
      <c r="AD77" s="24">
        <v>1.5162329999999999</v>
      </c>
      <c r="AE77" s="24">
        <v>1.5072749999999999</v>
      </c>
      <c r="AF77" s="24">
        <v>1.49942</v>
      </c>
      <c r="AG77" s="25">
        <v>-5.0730000000000003E-3</v>
      </c>
    </row>
    <row r="78" spans="1:33" ht="15" customHeight="1" x14ac:dyDescent="0.35">
      <c r="A78" s="18" t="s">
        <v>184</v>
      </c>
      <c r="B78" s="23" t="s">
        <v>185</v>
      </c>
      <c r="C78" s="24">
        <v>0.53763399999999995</v>
      </c>
      <c r="D78" s="24">
        <v>0.53806500000000002</v>
      </c>
      <c r="E78" s="24">
        <v>0.53833399999999998</v>
      </c>
      <c r="F78" s="24">
        <v>0.53860799999999998</v>
      </c>
      <c r="G78" s="24">
        <v>0.53837500000000005</v>
      </c>
      <c r="H78" s="24">
        <v>0.53838200000000003</v>
      </c>
      <c r="I78" s="24">
        <v>0.53833799999999998</v>
      </c>
      <c r="J78" s="24">
        <v>0.53832400000000002</v>
      </c>
      <c r="K78" s="24">
        <v>0.53830100000000003</v>
      </c>
      <c r="L78" s="24">
        <v>0.53823500000000002</v>
      </c>
      <c r="M78" s="24">
        <v>0.53818500000000002</v>
      </c>
      <c r="N78" s="24">
        <v>0.53811699999999996</v>
      </c>
      <c r="O78" s="24">
        <v>0.53803999999999996</v>
      </c>
      <c r="P78" s="24">
        <v>0.53798000000000001</v>
      </c>
      <c r="Q78" s="24">
        <v>0.53794600000000004</v>
      </c>
      <c r="R78" s="24">
        <v>0.53792399999999996</v>
      </c>
      <c r="S78" s="24">
        <v>0.53793000000000002</v>
      </c>
      <c r="T78" s="24">
        <v>0.53795999999999999</v>
      </c>
      <c r="U78" s="24">
        <v>0.53798299999999999</v>
      </c>
      <c r="V78" s="24">
        <v>0.53797300000000003</v>
      </c>
      <c r="W78" s="24">
        <v>0.53806900000000002</v>
      </c>
      <c r="X78" s="24">
        <v>0.53817199999999998</v>
      </c>
      <c r="Y78" s="24">
        <v>0.53829099999999996</v>
      </c>
      <c r="Z78" s="24">
        <v>0.53836399999999995</v>
      </c>
      <c r="AA78" s="24">
        <v>0.53841099999999997</v>
      </c>
      <c r="AB78" s="24">
        <v>0.53852900000000004</v>
      </c>
      <c r="AC78" s="24">
        <v>0.53873099999999996</v>
      </c>
      <c r="AD78" s="24">
        <v>0.53887600000000002</v>
      </c>
      <c r="AE78" s="24">
        <v>0.53893999999999997</v>
      </c>
      <c r="AF78" s="24">
        <v>0.53909300000000004</v>
      </c>
      <c r="AG78" s="25">
        <v>9.2999999999999997E-5</v>
      </c>
    </row>
    <row r="79" spans="1:33" x14ac:dyDescent="0.35">
      <c r="A79" s="18" t="s">
        <v>186</v>
      </c>
      <c r="B79" s="23" t="s">
        <v>187</v>
      </c>
      <c r="C79" s="24">
        <v>18.692056999999998</v>
      </c>
      <c r="D79" s="24">
        <v>19.04044</v>
      </c>
      <c r="E79" s="24">
        <v>19.358844999999999</v>
      </c>
      <c r="F79" s="24">
        <v>19.652363000000001</v>
      </c>
      <c r="G79" s="24">
        <v>19.892752000000002</v>
      </c>
      <c r="H79" s="24">
        <v>20.176468</v>
      </c>
      <c r="I79" s="24">
        <v>20.454052000000001</v>
      </c>
      <c r="J79" s="24">
        <v>20.74757</v>
      </c>
      <c r="K79" s="24">
        <v>21.036545</v>
      </c>
      <c r="L79" s="24">
        <v>21.324646000000001</v>
      </c>
      <c r="M79" s="24">
        <v>21.596243000000001</v>
      </c>
      <c r="N79" s="24">
        <v>21.865811999999998</v>
      </c>
      <c r="O79" s="24">
        <v>22.141113000000001</v>
      </c>
      <c r="P79" s="24">
        <v>22.428249000000001</v>
      </c>
      <c r="Q79" s="24">
        <v>22.721298000000001</v>
      </c>
      <c r="R79" s="24">
        <v>23.025019</v>
      </c>
      <c r="S79" s="24">
        <v>23.341774000000001</v>
      </c>
      <c r="T79" s="24">
        <v>23.670781999999999</v>
      </c>
      <c r="U79" s="24">
        <v>24.006181999999999</v>
      </c>
      <c r="V79" s="24">
        <v>24.355854000000001</v>
      </c>
      <c r="W79" s="24">
        <v>24.729209999999998</v>
      </c>
      <c r="X79" s="24">
        <v>25.122185000000002</v>
      </c>
      <c r="Y79" s="24">
        <v>25.53145</v>
      </c>
      <c r="Z79" s="24">
        <v>25.943038999999999</v>
      </c>
      <c r="AA79" s="24">
        <v>26.361231</v>
      </c>
      <c r="AB79" s="24">
        <v>26.817833</v>
      </c>
      <c r="AC79" s="24">
        <v>27.298645</v>
      </c>
      <c r="AD79" s="24">
        <v>27.788685000000001</v>
      </c>
      <c r="AE79" s="24">
        <v>28.275282000000001</v>
      </c>
      <c r="AF79" s="24">
        <v>28.79776</v>
      </c>
      <c r="AG79" s="25">
        <v>1.5015000000000001E-2</v>
      </c>
    </row>
    <row r="80" spans="1:33" ht="15" customHeight="1" x14ac:dyDescent="0.35">
      <c r="A80" s="18" t="s">
        <v>188</v>
      </c>
      <c r="B80" s="23" t="s">
        <v>189</v>
      </c>
      <c r="C80" s="24">
        <v>2.6621999999999999</v>
      </c>
      <c r="D80" s="24">
        <v>2.6621999999999999</v>
      </c>
      <c r="E80" s="24">
        <v>2.6856</v>
      </c>
      <c r="F80" s="24">
        <v>2.7057000000000002</v>
      </c>
      <c r="G80" s="24">
        <v>2.7057000000000002</v>
      </c>
      <c r="H80" s="24">
        <v>2.7057000000000002</v>
      </c>
      <c r="I80" s="24">
        <v>2.7057000000000002</v>
      </c>
      <c r="J80" s="24">
        <v>2.7057000000000002</v>
      </c>
      <c r="K80" s="24">
        <v>2.7057000000000002</v>
      </c>
      <c r="L80" s="24">
        <v>2.7057000000000002</v>
      </c>
      <c r="M80" s="24">
        <v>2.7057000000000002</v>
      </c>
      <c r="N80" s="24">
        <v>2.7057000000000002</v>
      </c>
      <c r="O80" s="24">
        <v>2.7057000000000002</v>
      </c>
      <c r="P80" s="24">
        <v>2.7057000000000002</v>
      </c>
      <c r="Q80" s="24">
        <v>2.7057000000000002</v>
      </c>
      <c r="R80" s="24">
        <v>2.7057000000000002</v>
      </c>
      <c r="S80" s="24">
        <v>2.7057000000000002</v>
      </c>
      <c r="T80" s="24">
        <v>2.7057000000000002</v>
      </c>
      <c r="U80" s="24">
        <v>2.7057000000000002</v>
      </c>
      <c r="V80" s="24">
        <v>2.7057000000000002</v>
      </c>
      <c r="W80" s="24">
        <v>2.7057000000000002</v>
      </c>
      <c r="X80" s="24">
        <v>2.7057000000000002</v>
      </c>
      <c r="Y80" s="24">
        <v>2.7057000000000002</v>
      </c>
      <c r="Z80" s="24">
        <v>2.7057000000000002</v>
      </c>
      <c r="AA80" s="24">
        <v>2.7057000000000002</v>
      </c>
      <c r="AB80" s="24">
        <v>2.7057000000000002</v>
      </c>
      <c r="AC80" s="24">
        <v>2.7057000000000002</v>
      </c>
      <c r="AD80" s="24">
        <v>2.7057000000000002</v>
      </c>
      <c r="AE80" s="24">
        <v>2.7057000000000002</v>
      </c>
      <c r="AF80" s="24">
        <v>2.7057000000000002</v>
      </c>
      <c r="AG80" s="25">
        <v>5.5900000000000004E-4</v>
      </c>
    </row>
    <row r="81" spans="1:34" x14ac:dyDescent="0.35">
      <c r="A81" s="18" t="s">
        <v>190</v>
      </c>
      <c r="B81" s="23" t="s">
        <v>126</v>
      </c>
      <c r="C81" s="24">
        <v>47.050167000000002</v>
      </c>
      <c r="D81" s="24">
        <v>51.926022000000003</v>
      </c>
      <c r="E81" s="24">
        <v>56.827331999999998</v>
      </c>
      <c r="F81" s="24">
        <v>61.162941000000004</v>
      </c>
      <c r="G81" s="24">
        <v>64.470862999999994</v>
      </c>
      <c r="H81" s="24">
        <v>67.854163999999997</v>
      </c>
      <c r="I81" s="24">
        <v>71.312591999999995</v>
      </c>
      <c r="J81" s="24">
        <v>74.357276999999996</v>
      </c>
      <c r="K81" s="24">
        <v>77.204284999999999</v>
      </c>
      <c r="L81" s="24">
        <v>79.650542999999999</v>
      </c>
      <c r="M81" s="24">
        <v>83.425537000000006</v>
      </c>
      <c r="N81" s="24">
        <v>86.367310000000003</v>
      </c>
      <c r="O81" s="24">
        <v>89.794632000000007</v>
      </c>
      <c r="P81" s="24">
        <v>93.512062</v>
      </c>
      <c r="Q81" s="24">
        <v>95.996071000000001</v>
      </c>
      <c r="R81" s="24">
        <v>100.704437</v>
      </c>
      <c r="S81" s="24">
        <v>105.34116400000001</v>
      </c>
      <c r="T81" s="24">
        <v>109.30231499999999</v>
      </c>
      <c r="U81" s="24">
        <v>114.04599</v>
      </c>
      <c r="V81" s="24">
        <v>119.402405</v>
      </c>
      <c r="W81" s="24">
        <v>124.312805</v>
      </c>
      <c r="X81" s="24">
        <v>129.96890300000001</v>
      </c>
      <c r="Y81" s="24">
        <v>135.87994399999999</v>
      </c>
      <c r="Z81" s="24">
        <v>141.283783</v>
      </c>
      <c r="AA81" s="24">
        <v>147.18150299999999</v>
      </c>
      <c r="AB81" s="24">
        <v>154.768845</v>
      </c>
      <c r="AC81" s="24">
        <v>160.80114699999999</v>
      </c>
      <c r="AD81" s="24">
        <v>168.109894</v>
      </c>
      <c r="AE81" s="24">
        <v>175.18626399999999</v>
      </c>
      <c r="AF81" s="24">
        <v>182.278595</v>
      </c>
      <c r="AG81" s="25">
        <v>4.7808000000000003E-2</v>
      </c>
    </row>
    <row r="82" spans="1:34" ht="15" customHeight="1" x14ac:dyDescent="0.35">
      <c r="A82" s="18" t="s">
        <v>191</v>
      </c>
      <c r="B82" s="23" t="s">
        <v>192</v>
      </c>
      <c r="C82" s="24">
        <v>0.88580000000000003</v>
      </c>
      <c r="D82" s="24">
        <v>0.88580000000000003</v>
      </c>
      <c r="E82" s="24">
        <v>0.93579999999999997</v>
      </c>
      <c r="F82" s="24">
        <v>0.93579999999999997</v>
      </c>
      <c r="G82" s="24">
        <v>0.93579999999999997</v>
      </c>
      <c r="H82" s="24">
        <v>0.93579999999999997</v>
      </c>
      <c r="I82" s="24">
        <v>0.93579999999999997</v>
      </c>
      <c r="J82" s="24">
        <v>0.93579999999999997</v>
      </c>
      <c r="K82" s="24">
        <v>0.93579999999999997</v>
      </c>
      <c r="L82" s="24">
        <v>0.93579999999999997</v>
      </c>
      <c r="M82" s="24">
        <v>0.93579999999999997</v>
      </c>
      <c r="N82" s="24">
        <v>0.93579999999999997</v>
      </c>
      <c r="O82" s="24">
        <v>0.93579999999999997</v>
      </c>
      <c r="P82" s="24">
        <v>0.93579999999999997</v>
      </c>
      <c r="Q82" s="24">
        <v>0.93579999999999997</v>
      </c>
      <c r="R82" s="24">
        <v>0.93579999999999997</v>
      </c>
      <c r="S82" s="24">
        <v>0.93579999999999997</v>
      </c>
      <c r="T82" s="24">
        <v>0.93579999999999997</v>
      </c>
      <c r="U82" s="24">
        <v>0.93579999999999997</v>
      </c>
      <c r="V82" s="24">
        <v>0.93579999999999997</v>
      </c>
      <c r="W82" s="24">
        <v>0.93579999999999997</v>
      </c>
      <c r="X82" s="24">
        <v>0.93579999999999997</v>
      </c>
      <c r="Y82" s="24">
        <v>0.93579999999999997</v>
      </c>
      <c r="Z82" s="24">
        <v>0.93579999999999997</v>
      </c>
      <c r="AA82" s="24">
        <v>0.93579999999999997</v>
      </c>
      <c r="AB82" s="24">
        <v>0.93579999999999997</v>
      </c>
      <c r="AC82" s="24">
        <v>0.93579999999999997</v>
      </c>
      <c r="AD82" s="24">
        <v>0.93579999999999997</v>
      </c>
      <c r="AE82" s="24">
        <v>0.93579999999999997</v>
      </c>
      <c r="AF82" s="24">
        <v>0.93579999999999997</v>
      </c>
      <c r="AG82" s="25">
        <v>1.895E-3</v>
      </c>
    </row>
    <row r="83" spans="1:34" ht="15" customHeight="1" x14ac:dyDescent="0.35">
      <c r="A83" s="18" t="s">
        <v>193</v>
      </c>
      <c r="B83" s="22" t="s">
        <v>131</v>
      </c>
      <c r="C83" s="26">
        <v>71.56559</v>
      </c>
      <c r="D83" s="26">
        <v>76.791222000000005</v>
      </c>
      <c r="E83" s="26">
        <v>82.082747999999995</v>
      </c>
      <c r="F83" s="26">
        <v>86.729218000000003</v>
      </c>
      <c r="G83" s="26">
        <v>90.263701999999995</v>
      </c>
      <c r="H83" s="26">
        <v>93.921966999999995</v>
      </c>
      <c r="I83" s="26">
        <v>97.647812000000002</v>
      </c>
      <c r="J83" s="26">
        <v>100.97718</v>
      </c>
      <c r="K83" s="26">
        <v>104.10322600000001</v>
      </c>
      <c r="L83" s="26">
        <v>106.826813</v>
      </c>
      <c r="M83" s="26">
        <v>110.86309799999999</v>
      </c>
      <c r="N83" s="26">
        <v>114.064201</v>
      </c>
      <c r="O83" s="26">
        <v>117.756439</v>
      </c>
      <c r="P83" s="26">
        <v>121.75129699999999</v>
      </c>
      <c r="Q83" s="26">
        <v>124.51918000000001</v>
      </c>
      <c r="R83" s="26">
        <v>129.52221700000001</v>
      </c>
      <c r="S83" s="26">
        <v>134.46713299999999</v>
      </c>
      <c r="T83" s="26">
        <v>138.74923699999999</v>
      </c>
      <c r="U83" s="26">
        <v>143.81958</v>
      </c>
      <c r="V83" s="26">
        <v>149.51658599999999</v>
      </c>
      <c r="W83" s="26">
        <v>154.79290800000001</v>
      </c>
      <c r="X83" s="26">
        <v>160.83462499999999</v>
      </c>
      <c r="Y83" s="26">
        <v>167.14756800000001</v>
      </c>
      <c r="Z83" s="26">
        <v>172.95483400000001</v>
      </c>
      <c r="AA83" s="26">
        <v>179.26191700000001</v>
      </c>
      <c r="AB83" s="26">
        <v>187.298035</v>
      </c>
      <c r="AC83" s="26">
        <v>193.80427599999999</v>
      </c>
      <c r="AD83" s="26">
        <v>201.59518399999999</v>
      </c>
      <c r="AE83" s="26">
        <v>209.149261</v>
      </c>
      <c r="AF83" s="26">
        <v>216.75636299999999</v>
      </c>
      <c r="AG83" s="27">
        <v>3.8952000000000001E-2</v>
      </c>
    </row>
    <row r="84" spans="1:34" ht="15" customHeight="1" x14ac:dyDescent="0.35"/>
    <row r="85" spans="1:34" ht="15" customHeight="1" x14ac:dyDescent="0.35">
      <c r="A85" s="18" t="s">
        <v>194</v>
      </c>
      <c r="B85" s="22" t="s">
        <v>195</v>
      </c>
      <c r="C85" s="26" t="s">
        <v>129</v>
      </c>
      <c r="D85" s="26">
        <v>5.2256289999999996</v>
      </c>
      <c r="E85" s="26">
        <v>10.520507</v>
      </c>
      <c r="F85" s="26">
        <v>15.170472999999999</v>
      </c>
      <c r="G85" s="26">
        <v>18.718782000000001</v>
      </c>
      <c r="H85" s="26">
        <v>22.385807</v>
      </c>
      <c r="I85" s="26">
        <v>26.121815000000002</v>
      </c>
      <c r="J85" s="26">
        <v>29.460024000000001</v>
      </c>
      <c r="K85" s="26">
        <v>32.596020000000003</v>
      </c>
      <c r="L85" s="26">
        <v>35.468696999999999</v>
      </c>
      <c r="M85" s="26">
        <v>39.515289000000003</v>
      </c>
      <c r="N85" s="26">
        <v>42.726619999999997</v>
      </c>
      <c r="O85" s="26">
        <v>46.429256000000002</v>
      </c>
      <c r="P85" s="26">
        <v>50.433815000000003</v>
      </c>
      <c r="Q85" s="26">
        <v>53.468674</v>
      </c>
      <c r="R85" s="26">
        <v>58.48077</v>
      </c>
      <c r="S85" s="26">
        <v>63.434249999999999</v>
      </c>
      <c r="T85" s="26">
        <v>67.724425999999994</v>
      </c>
      <c r="U85" s="26">
        <v>72.803534999999997</v>
      </c>
      <c r="V85" s="26">
        <v>78.509643999999994</v>
      </c>
      <c r="W85" s="26">
        <v>83.793480000000002</v>
      </c>
      <c r="X85" s="26">
        <v>89.842667000000006</v>
      </c>
      <c r="Y85" s="26">
        <v>96.163094000000001</v>
      </c>
      <c r="Z85" s="26">
        <v>101.9786</v>
      </c>
      <c r="AA85" s="26">
        <v>108.294533</v>
      </c>
      <c r="AB85" s="26">
        <v>116.338593</v>
      </c>
      <c r="AC85" s="26">
        <v>122.87876900000001</v>
      </c>
      <c r="AD85" s="26">
        <v>130.67775</v>
      </c>
      <c r="AE85" s="26">
        <v>138.24073799999999</v>
      </c>
      <c r="AF85" s="26">
        <v>145.85569799999999</v>
      </c>
      <c r="AG85" s="27" t="s">
        <v>129</v>
      </c>
    </row>
    <row r="86" spans="1:34" ht="15" customHeight="1" thickBot="1" x14ac:dyDescent="0.4"/>
    <row r="87" spans="1:34" ht="15" customHeight="1" x14ac:dyDescent="0.35">
      <c r="B87" s="35" t="s">
        <v>196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29"/>
    </row>
    <row r="88" spans="1:34" ht="15" customHeight="1" x14ac:dyDescent="0.35">
      <c r="B88" s="30" t="s">
        <v>197</v>
      </c>
    </row>
    <row r="89" spans="1:34" ht="15" customHeight="1" x14ac:dyDescent="0.35">
      <c r="B89" s="30" t="s">
        <v>198</v>
      </c>
    </row>
    <row r="90" spans="1:34" ht="15" customHeight="1" x14ac:dyDescent="0.35">
      <c r="B90" s="30" t="s">
        <v>199</v>
      </c>
    </row>
    <row r="91" spans="1:34" ht="15" customHeight="1" x14ac:dyDescent="0.35">
      <c r="B91" s="30" t="s">
        <v>200</v>
      </c>
    </row>
    <row r="92" spans="1:34" x14ac:dyDescent="0.35">
      <c r="B92" s="30" t="s">
        <v>201</v>
      </c>
    </row>
    <row r="93" spans="1:34" ht="15" customHeight="1" x14ac:dyDescent="0.35">
      <c r="B93" s="30" t="s">
        <v>202</v>
      </c>
    </row>
    <row r="94" spans="1:34" ht="15" customHeight="1" x14ac:dyDescent="0.35">
      <c r="B94" s="30" t="s">
        <v>203</v>
      </c>
    </row>
    <row r="95" spans="1:34" ht="15" customHeight="1" x14ac:dyDescent="0.35">
      <c r="B95" s="30" t="s">
        <v>204</v>
      </c>
    </row>
    <row r="96" spans="1:34" ht="15" customHeight="1" x14ac:dyDescent="0.35">
      <c r="B96" s="30" t="s">
        <v>205</v>
      </c>
    </row>
    <row r="97" spans="2:33" ht="15" customHeight="1" x14ac:dyDescent="0.35">
      <c r="B97" s="30" t="s">
        <v>206</v>
      </c>
    </row>
    <row r="98" spans="2:33" ht="15" customHeight="1" x14ac:dyDescent="0.35">
      <c r="B98" s="30" t="s">
        <v>207</v>
      </c>
    </row>
    <row r="99" spans="2:33" ht="15" customHeight="1" x14ac:dyDescent="0.35">
      <c r="B99" s="30" t="s">
        <v>208</v>
      </c>
    </row>
    <row r="100" spans="2:33" ht="15" customHeight="1" x14ac:dyDescent="0.35">
      <c r="B100" s="30" t="s">
        <v>209</v>
      </c>
    </row>
    <row r="101" spans="2:33" x14ac:dyDescent="0.35">
      <c r="B101" s="30" t="s">
        <v>210</v>
      </c>
    </row>
    <row r="102" spans="2:33" x14ac:dyDescent="0.35">
      <c r="B102" s="30" t="s">
        <v>211</v>
      </c>
    </row>
    <row r="103" spans="2:33" ht="15" customHeight="1" x14ac:dyDescent="0.35">
      <c r="B103" s="30" t="s">
        <v>212</v>
      </c>
    </row>
    <row r="104" spans="2:33" ht="15" customHeight="1" x14ac:dyDescent="0.35">
      <c r="B104" s="30" t="s">
        <v>213</v>
      </c>
    </row>
    <row r="105" spans="2:33" ht="15" customHeight="1" x14ac:dyDescent="0.35">
      <c r="B105" s="30" t="s">
        <v>214</v>
      </c>
    </row>
    <row r="106" spans="2:33" ht="15" customHeight="1" x14ac:dyDescent="0.35">
      <c r="B106" s="30" t="s">
        <v>215</v>
      </c>
    </row>
    <row r="107" spans="2:33" ht="15" customHeight="1" x14ac:dyDescent="0.35">
      <c r="B107" s="30" t="s">
        <v>216</v>
      </c>
    </row>
    <row r="108" spans="2:33" ht="15" customHeight="1" x14ac:dyDescent="0.35">
      <c r="B108" s="30" t="s">
        <v>217</v>
      </c>
    </row>
    <row r="109" spans="2:33" ht="15" customHeight="1" x14ac:dyDescent="0.35">
      <c r="B109" s="30" t="s">
        <v>218</v>
      </c>
    </row>
    <row r="110" spans="2:33" ht="15" customHeight="1" x14ac:dyDescent="0.35">
      <c r="B110" s="30" t="s">
        <v>219</v>
      </c>
    </row>
    <row r="111" spans="2:33" ht="15" customHeight="1" x14ac:dyDescent="0.35">
      <c r="B111" s="30" t="s">
        <v>223</v>
      </c>
    </row>
    <row r="112" spans="2:33" ht="15" customHeight="1" x14ac:dyDescent="0.3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3" ht="15" customHeight="1" x14ac:dyDescent="0.35"/>
    <row r="306" spans="2:33" ht="15" customHeight="1" x14ac:dyDescent="0.35"/>
    <row r="307" spans="2:33" ht="15" customHeight="1" x14ac:dyDescent="0.35"/>
    <row r="308" spans="2:33" ht="15" customHeight="1" x14ac:dyDescent="0.35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 spans="2:33" ht="15" customHeight="1" x14ac:dyDescent="0.35"/>
    <row r="310" spans="2:33" ht="15" customHeight="1" x14ac:dyDescent="0.35"/>
    <row r="311" spans="2:33" ht="15" customHeight="1" x14ac:dyDescent="0.35"/>
    <row r="312" spans="2:33" ht="15" customHeight="1" x14ac:dyDescent="0.35"/>
    <row r="313" spans="2:33" ht="15" customHeight="1" x14ac:dyDescent="0.35"/>
    <row r="314" spans="2:33" ht="15" customHeight="1" x14ac:dyDescent="0.35"/>
    <row r="315" spans="2:33" ht="15" customHeight="1" x14ac:dyDescent="0.35"/>
    <row r="316" spans="2:33" ht="15" customHeight="1" x14ac:dyDescent="0.35"/>
    <row r="317" spans="2:33" ht="15" customHeight="1" x14ac:dyDescent="0.35"/>
    <row r="318" spans="2:33" ht="15" customHeight="1" x14ac:dyDescent="0.35"/>
    <row r="319" spans="2:33" ht="15" customHeight="1" x14ac:dyDescent="0.35"/>
    <row r="320" spans="2:33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3" ht="15" customHeight="1" x14ac:dyDescent="0.35"/>
    <row r="498" spans="2:33" ht="15" customHeight="1" x14ac:dyDescent="0.35"/>
    <row r="500" spans="2:33" ht="15" customHeight="1" x14ac:dyDescent="0.35"/>
    <row r="501" spans="2:33" ht="15" customHeight="1" x14ac:dyDescent="0.35"/>
    <row r="502" spans="2:33" ht="15" customHeight="1" x14ac:dyDescent="0.35"/>
    <row r="503" spans="2:33" ht="15" customHeight="1" x14ac:dyDescent="0.35"/>
    <row r="504" spans="2:33" ht="15" customHeight="1" x14ac:dyDescent="0.35"/>
    <row r="505" spans="2:33" ht="15" customHeight="1" x14ac:dyDescent="0.35"/>
    <row r="506" spans="2:33" ht="15" customHeight="1" x14ac:dyDescent="0.35"/>
    <row r="507" spans="2:33" ht="15" customHeight="1" x14ac:dyDescent="0.35"/>
    <row r="508" spans="2:33" ht="15" customHeight="1" x14ac:dyDescent="0.35"/>
    <row r="510" spans="2:33" ht="15" customHeight="1" x14ac:dyDescent="0.35"/>
    <row r="511" spans="2:33" ht="15" customHeight="1" x14ac:dyDescent="0.35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 spans="2:33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3" ht="15" customHeight="1" x14ac:dyDescent="0.35"/>
    <row r="706" spans="2:33" ht="15" customHeight="1" x14ac:dyDescent="0.35"/>
    <row r="707" spans="2:33" ht="15" customHeight="1" x14ac:dyDescent="0.35"/>
    <row r="708" spans="2:33" ht="15" customHeight="1" x14ac:dyDescent="0.35"/>
    <row r="709" spans="2:33" ht="15" customHeight="1" x14ac:dyDescent="0.35"/>
    <row r="710" spans="2:33" ht="15" customHeight="1" x14ac:dyDescent="0.35"/>
    <row r="711" spans="2:33" ht="15" customHeight="1" x14ac:dyDescent="0.35"/>
    <row r="712" spans="2:33" ht="15" customHeight="1" x14ac:dyDescent="0.35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 spans="2:33" ht="15" customHeight="1" x14ac:dyDescent="0.35"/>
    <row r="714" spans="2:33" ht="15" customHeight="1" x14ac:dyDescent="0.35"/>
    <row r="715" spans="2:33" ht="15" customHeight="1" x14ac:dyDescent="0.35"/>
    <row r="716" spans="2:33" ht="15" customHeight="1" x14ac:dyDescent="0.35"/>
    <row r="717" spans="2:33" ht="15" customHeight="1" x14ac:dyDescent="0.35"/>
    <row r="718" spans="2:33" ht="15" customHeight="1" x14ac:dyDescent="0.35"/>
    <row r="719" spans="2:33" ht="15" customHeight="1" x14ac:dyDescent="0.35"/>
    <row r="720" spans="2:33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3" ht="15" customHeight="1" x14ac:dyDescent="0.35"/>
    <row r="882" spans="2:33" ht="15" customHeight="1" x14ac:dyDescent="0.35"/>
    <row r="883" spans="2:33" ht="15" customHeight="1" x14ac:dyDescent="0.35"/>
    <row r="884" spans="2:33" ht="15" customHeight="1" x14ac:dyDescent="0.35"/>
    <row r="885" spans="2:33" ht="15" customHeight="1" x14ac:dyDescent="0.35"/>
    <row r="886" spans="2:33" ht="15" customHeight="1" x14ac:dyDescent="0.35"/>
    <row r="887" spans="2:33" ht="15" customHeight="1" x14ac:dyDescent="0.35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 spans="2:33" ht="15" customHeight="1" x14ac:dyDescent="0.35"/>
    <row r="889" spans="2:33" ht="15" customHeight="1" x14ac:dyDescent="0.35"/>
    <row r="890" spans="2:33" ht="15" customHeight="1" x14ac:dyDescent="0.35"/>
    <row r="891" spans="2:33" ht="15" customHeight="1" x14ac:dyDescent="0.35"/>
    <row r="892" spans="2:33" ht="15" customHeight="1" x14ac:dyDescent="0.35"/>
    <row r="893" spans="2:33" ht="15" customHeight="1" x14ac:dyDescent="0.35"/>
    <row r="894" spans="2:33" ht="15" customHeight="1" x14ac:dyDescent="0.35"/>
    <row r="895" spans="2:33" ht="15" customHeight="1" x14ac:dyDescent="0.35"/>
    <row r="896" spans="2:33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3" ht="15" customHeight="1" x14ac:dyDescent="0.35"/>
    <row r="1090" spans="2:33" ht="15" customHeight="1" x14ac:dyDescent="0.35"/>
    <row r="1091" spans="2:33" ht="15" customHeight="1" x14ac:dyDescent="0.35"/>
    <row r="1092" spans="2:33" ht="15" customHeight="1" x14ac:dyDescent="0.35"/>
    <row r="1093" spans="2:33" ht="15" customHeight="1" x14ac:dyDescent="0.35"/>
    <row r="1094" spans="2:33" ht="15" customHeight="1" x14ac:dyDescent="0.35"/>
    <row r="1096" spans="2:33" ht="15" customHeight="1" x14ac:dyDescent="0.35"/>
    <row r="1097" spans="2:33" ht="15" customHeight="1" x14ac:dyDescent="0.35"/>
    <row r="1098" spans="2:33" ht="15" customHeight="1" x14ac:dyDescent="0.35"/>
    <row r="1099" spans="2:33" ht="15" customHeight="1" x14ac:dyDescent="0.35"/>
    <row r="1100" spans="2:33" ht="15" customHeight="1" x14ac:dyDescent="0.35">
      <c r="B1100" s="34"/>
      <c r="C1100" s="34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  <c r="AB1100" s="34"/>
      <c r="AC1100" s="34"/>
      <c r="AD1100" s="34"/>
      <c r="AE1100" s="34"/>
      <c r="AF1100" s="34"/>
      <c r="AG1100" s="34"/>
    </row>
    <row r="1101" spans="2:33" ht="15" customHeight="1" x14ac:dyDescent="0.35"/>
    <row r="1102" spans="2:33" ht="15" customHeight="1" x14ac:dyDescent="0.35"/>
    <row r="1103" spans="2:33" ht="15" customHeight="1" x14ac:dyDescent="0.35"/>
    <row r="1104" spans="2:33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3" ht="15" customHeight="1" x14ac:dyDescent="0.35"/>
    <row r="1218" spans="2:33" ht="15" customHeight="1" x14ac:dyDescent="0.35"/>
    <row r="1219" spans="2:33" ht="15" customHeight="1" x14ac:dyDescent="0.35"/>
    <row r="1220" spans="2:33" ht="15" customHeight="1" x14ac:dyDescent="0.35"/>
    <row r="1221" spans="2:33" ht="15" customHeight="1" x14ac:dyDescent="0.35"/>
    <row r="1222" spans="2:33" ht="15" customHeight="1" x14ac:dyDescent="0.35"/>
    <row r="1223" spans="2:33" ht="15" customHeight="1" x14ac:dyDescent="0.35"/>
    <row r="1224" spans="2:33" ht="15" customHeight="1" x14ac:dyDescent="0.35"/>
    <row r="1225" spans="2:33" ht="15" customHeight="1" x14ac:dyDescent="0.35"/>
    <row r="1226" spans="2:33" ht="15" customHeight="1" x14ac:dyDescent="0.35"/>
    <row r="1227" spans="2:33" ht="15" customHeight="1" x14ac:dyDescent="0.35">
      <c r="B1227" s="34"/>
      <c r="C1227" s="34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</row>
    <row r="1228" spans="2:33" ht="15" customHeight="1" x14ac:dyDescent="0.35"/>
    <row r="1229" spans="2:33" ht="15" customHeight="1" x14ac:dyDescent="0.35"/>
    <row r="1230" spans="2:33" ht="15" customHeight="1" x14ac:dyDescent="0.35"/>
    <row r="1231" spans="2:33" ht="15" customHeight="1" x14ac:dyDescent="0.35"/>
    <row r="1232" spans="2:33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3" ht="15" customHeight="1" x14ac:dyDescent="0.35"/>
    <row r="1378" spans="2:33" ht="15" customHeight="1" x14ac:dyDescent="0.35"/>
    <row r="1379" spans="2:33" ht="15" customHeight="1" x14ac:dyDescent="0.35"/>
    <row r="1380" spans="2:33" ht="15" customHeight="1" x14ac:dyDescent="0.35"/>
    <row r="1381" spans="2:33" ht="15" customHeight="1" x14ac:dyDescent="0.35"/>
    <row r="1382" spans="2:33" ht="15" customHeight="1" x14ac:dyDescent="0.35"/>
    <row r="1383" spans="2:33" ht="15" customHeight="1" x14ac:dyDescent="0.35"/>
    <row r="1385" spans="2:33" ht="15" customHeight="1" x14ac:dyDescent="0.35"/>
    <row r="1386" spans="2:33" ht="15" customHeight="1" x14ac:dyDescent="0.35"/>
    <row r="1387" spans="2:33" ht="15" customHeight="1" x14ac:dyDescent="0.35"/>
    <row r="1388" spans="2:33" ht="15" customHeight="1" x14ac:dyDescent="0.35"/>
    <row r="1389" spans="2:33" ht="15" customHeight="1" x14ac:dyDescent="0.35"/>
    <row r="1390" spans="2:33" ht="15" customHeight="1" x14ac:dyDescent="0.35">
      <c r="B1390" s="34"/>
      <c r="C1390" s="34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  <c r="AG1390" s="34"/>
    </row>
    <row r="1391" spans="2:33" ht="15" customHeight="1" x14ac:dyDescent="0.35"/>
    <row r="1392" spans="2:33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3" ht="15" customHeight="1" x14ac:dyDescent="0.35"/>
    <row r="1491" spans="2:33" ht="15" customHeight="1" x14ac:dyDescent="0.35"/>
    <row r="1492" spans="2:33" ht="15" customHeight="1" x14ac:dyDescent="0.35"/>
    <row r="1493" spans="2:33" ht="15" customHeight="1" x14ac:dyDescent="0.35"/>
    <row r="1494" spans="2:33" ht="15" customHeight="1" x14ac:dyDescent="0.35"/>
    <row r="1495" spans="2:33" ht="15" customHeight="1" x14ac:dyDescent="0.35"/>
    <row r="1496" spans="2:33" ht="15" customHeight="1" x14ac:dyDescent="0.35"/>
    <row r="1497" spans="2:33" ht="15" customHeight="1" x14ac:dyDescent="0.35"/>
    <row r="1498" spans="2:33" ht="15" customHeight="1" x14ac:dyDescent="0.35"/>
    <row r="1500" spans="2:33" ht="15" customHeight="1" x14ac:dyDescent="0.35"/>
    <row r="1501" spans="2:33" ht="15" customHeight="1" x14ac:dyDescent="0.35"/>
    <row r="1502" spans="2:33" ht="15" customHeight="1" x14ac:dyDescent="0.35">
      <c r="B1502" s="34"/>
      <c r="C1502" s="34"/>
      <c r="D1502" s="34"/>
      <c r="E1502" s="34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4"/>
      <c r="Q1502" s="34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  <c r="AG1502" s="34"/>
    </row>
    <row r="1503" spans="2:33" ht="15" customHeight="1" x14ac:dyDescent="0.35"/>
    <row r="1504" spans="2:33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3" ht="15" customHeight="1" x14ac:dyDescent="0.35"/>
    <row r="1602" spans="2:33" ht="15" customHeight="1" x14ac:dyDescent="0.35"/>
    <row r="1603" spans="2:33" ht="15" customHeight="1" x14ac:dyDescent="0.35"/>
    <row r="1604" spans="2:33" ht="15" customHeight="1" x14ac:dyDescent="0.35">
      <c r="B1604" s="34"/>
      <c r="C1604" s="34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  <c r="AB1604" s="34"/>
      <c r="AC1604" s="34"/>
      <c r="AD1604" s="34"/>
      <c r="AE1604" s="34"/>
      <c r="AF1604" s="34"/>
      <c r="AG1604" s="34"/>
    </row>
    <row r="1605" spans="2:33" ht="15" customHeight="1" x14ac:dyDescent="0.35"/>
    <row r="1606" spans="2:33" ht="15" customHeight="1" x14ac:dyDescent="0.35"/>
    <row r="1607" spans="2:33" ht="15" customHeight="1" x14ac:dyDescent="0.35"/>
    <row r="1608" spans="2:33" ht="15" customHeight="1" x14ac:dyDescent="0.35"/>
    <row r="1609" spans="2:33" ht="15" customHeight="1" x14ac:dyDescent="0.35"/>
    <row r="1610" spans="2:33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3" ht="15" customHeight="1" x14ac:dyDescent="0.35"/>
    <row r="1698" spans="2:33" ht="15" customHeight="1" x14ac:dyDescent="0.35">
      <c r="B1698" s="34"/>
      <c r="C1698" s="34"/>
      <c r="D1698" s="34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34"/>
      <c r="P1698" s="34"/>
      <c r="Q1698" s="34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  <c r="AB1698" s="34"/>
      <c r="AC1698" s="34"/>
      <c r="AD1698" s="34"/>
      <c r="AE1698" s="34"/>
      <c r="AF1698" s="34"/>
      <c r="AG1698" s="34"/>
    </row>
    <row r="1699" spans="2:33" ht="15" customHeight="1" x14ac:dyDescent="0.35"/>
    <row r="1700" spans="2:33" ht="15" customHeight="1" x14ac:dyDescent="0.35"/>
    <row r="1701" spans="2:33" ht="15" customHeight="1" x14ac:dyDescent="0.35"/>
    <row r="1702" spans="2:33" ht="15" customHeight="1" x14ac:dyDescent="0.35"/>
    <row r="1703" spans="2:33" ht="15" customHeight="1" x14ac:dyDescent="0.35"/>
    <row r="1704" spans="2:33" ht="15" customHeight="1" x14ac:dyDescent="0.35"/>
    <row r="1705" spans="2:33" ht="15" customHeight="1" x14ac:dyDescent="0.35"/>
    <row r="1706" spans="2:33" ht="15" customHeight="1" x14ac:dyDescent="0.35"/>
    <row r="1707" spans="2:33" ht="15" customHeight="1" x14ac:dyDescent="0.35"/>
    <row r="1708" spans="2:33" ht="15" customHeight="1" x14ac:dyDescent="0.35"/>
    <row r="1709" spans="2:33" ht="15" customHeight="1" x14ac:dyDescent="0.35"/>
    <row r="1710" spans="2:33" ht="15" customHeight="1" x14ac:dyDescent="0.35"/>
    <row r="1711" spans="2:33" ht="15" customHeight="1" x14ac:dyDescent="0.35"/>
    <row r="1712" spans="2:33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3" ht="15" customHeight="1" x14ac:dyDescent="0.35"/>
    <row r="1938" spans="2:33" ht="15" customHeight="1" x14ac:dyDescent="0.35"/>
    <row r="1939" spans="2:33" ht="15" customHeight="1" x14ac:dyDescent="0.35"/>
    <row r="1940" spans="2:33" ht="15" customHeight="1" x14ac:dyDescent="0.35"/>
    <row r="1941" spans="2:33" ht="15" customHeight="1" x14ac:dyDescent="0.35"/>
    <row r="1942" spans="2:33" ht="15" customHeight="1" x14ac:dyDescent="0.35"/>
    <row r="1943" spans="2:33" ht="15" customHeight="1" x14ac:dyDescent="0.35"/>
    <row r="1944" spans="2:33" ht="15" customHeight="1" x14ac:dyDescent="0.35"/>
    <row r="1945" spans="2:33" ht="15" customHeight="1" x14ac:dyDescent="0.35">
      <c r="B1945" s="34"/>
      <c r="C1945" s="34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4"/>
      <c r="Q1945" s="34"/>
      <c r="R1945" s="34"/>
      <c r="S1945" s="34"/>
      <c r="T1945" s="34"/>
      <c r="U1945" s="34"/>
      <c r="V1945" s="34"/>
      <c r="W1945" s="34"/>
      <c r="X1945" s="34"/>
      <c r="Y1945" s="34"/>
      <c r="Z1945" s="34"/>
      <c r="AA1945" s="34"/>
      <c r="AB1945" s="34"/>
      <c r="AC1945" s="34"/>
      <c r="AD1945" s="34"/>
      <c r="AE1945" s="34"/>
      <c r="AF1945" s="34"/>
      <c r="AG1945" s="34"/>
    </row>
    <row r="1946" spans="2:33" ht="15" customHeight="1" x14ac:dyDescent="0.35"/>
    <row r="1947" spans="2:33" ht="15" customHeight="1" x14ac:dyDescent="0.35"/>
    <row r="1948" spans="2:33" ht="15" customHeight="1" x14ac:dyDescent="0.35"/>
    <row r="1949" spans="2:33" ht="15" customHeight="1" x14ac:dyDescent="0.35"/>
    <row r="1950" spans="2:33" ht="15" customHeight="1" x14ac:dyDescent="0.35"/>
    <row r="1951" spans="2:33" ht="15" customHeight="1" x14ac:dyDescent="0.35"/>
    <row r="1952" spans="2:33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3" ht="15" customHeight="1" x14ac:dyDescent="0.35"/>
    <row r="2018" spans="2:33" ht="15" customHeight="1" x14ac:dyDescent="0.35"/>
    <row r="2019" spans="2:33" ht="15" customHeight="1" x14ac:dyDescent="0.35"/>
    <row r="2020" spans="2:33" ht="15" customHeight="1" x14ac:dyDescent="0.35"/>
    <row r="2022" spans="2:33" ht="15" customHeight="1" x14ac:dyDescent="0.35"/>
    <row r="2023" spans="2:33" ht="15" customHeight="1" x14ac:dyDescent="0.35"/>
    <row r="2024" spans="2:33" ht="15" customHeight="1" x14ac:dyDescent="0.35"/>
    <row r="2025" spans="2:33" ht="15" customHeight="1" x14ac:dyDescent="0.35"/>
    <row r="2026" spans="2:33" ht="15" customHeight="1" x14ac:dyDescent="0.35"/>
    <row r="2027" spans="2:33" ht="15" customHeight="1" x14ac:dyDescent="0.35"/>
    <row r="2028" spans="2:33" ht="15" customHeight="1" x14ac:dyDescent="0.35"/>
    <row r="2029" spans="2:33" ht="15" customHeight="1" x14ac:dyDescent="0.35"/>
    <row r="2030" spans="2:33" ht="15" customHeight="1" x14ac:dyDescent="0.35"/>
    <row r="2031" spans="2:33" ht="15" customHeight="1" x14ac:dyDescent="0.35">
      <c r="B2031" s="34"/>
      <c r="C2031" s="34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4"/>
      <c r="Q2031" s="34"/>
      <c r="R2031" s="34"/>
      <c r="S2031" s="34"/>
      <c r="T2031" s="34"/>
      <c r="U2031" s="34"/>
      <c r="V2031" s="34"/>
      <c r="W2031" s="34"/>
      <c r="X2031" s="34"/>
      <c r="Y2031" s="34"/>
      <c r="Z2031" s="34"/>
      <c r="AA2031" s="34"/>
      <c r="AB2031" s="34"/>
      <c r="AC2031" s="34"/>
      <c r="AD2031" s="34"/>
      <c r="AE2031" s="34"/>
      <c r="AF2031" s="34"/>
      <c r="AG2031" s="34"/>
    </row>
    <row r="2032" spans="2:33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3" ht="15" customHeight="1" x14ac:dyDescent="0.35"/>
    <row r="2146" spans="2:33" ht="15" customHeight="1" x14ac:dyDescent="0.35"/>
    <row r="2148" spans="2:33" ht="15" customHeight="1" x14ac:dyDescent="0.35"/>
    <row r="2151" spans="2:33" ht="15" customHeight="1" x14ac:dyDescent="0.35"/>
    <row r="2152" spans="2:33" ht="15" customHeight="1" x14ac:dyDescent="0.35"/>
    <row r="2153" spans="2:33" ht="15" customHeight="1" x14ac:dyDescent="0.35">
      <c r="B2153" s="34"/>
      <c r="C2153" s="34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4"/>
      <c r="Q2153" s="34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  <c r="AB2153" s="34"/>
      <c r="AC2153" s="34"/>
      <c r="AD2153" s="34"/>
      <c r="AE2153" s="34"/>
      <c r="AF2153" s="34"/>
      <c r="AG2153" s="34"/>
    </row>
    <row r="2154" spans="2:33" ht="15" customHeight="1" x14ac:dyDescent="0.35"/>
    <row r="2155" spans="2:33" ht="15" customHeight="1" x14ac:dyDescent="0.35"/>
    <row r="2156" spans="2:33" ht="15" customHeight="1" x14ac:dyDescent="0.35"/>
    <row r="2157" spans="2:33" ht="15" customHeight="1" x14ac:dyDescent="0.35"/>
    <row r="2158" spans="2:33" ht="15" customHeight="1" x14ac:dyDescent="0.35"/>
    <row r="2159" spans="2:33" ht="15" customHeight="1" x14ac:dyDescent="0.35"/>
    <row r="2160" spans="2:33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3" ht="15" customHeight="1" x14ac:dyDescent="0.35"/>
    <row r="2306" spans="2:33" ht="15" customHeight="1" x14ac:dyDescent="0.35"/>
    <row r="2307" spans="2:33" ht="15" customHeight="1" x14ac:dyDescent="0.35"/>
    <row r="2308" spans="2:33" ht="15" customHeight="1" x14ac:dyDescent="0.35"/>
    <row r="2309" spans="2:33" ht="15" customHeight="1" x14ac:dyDescent="0.35"/>
    <row r="2310" spans="2:33" ht="15" customHeight="1" x14ac:dyDescent="0.35"/>
    <row r="2311" spans="2:33" ht="15" customHeight="1" x14ac:dyDescent="0.35"/>
    <row r="2312" spans="2:33" ht="15" customHeight="1" x14ac:dyDescent="0.35"/>
    <row r="2313" spans="2:33" ht="15" customHeight="1" x14ac:dyDescent="0.35"/>
    <row r="2314" spans="2:33" ht="15" customHeight="1" x14ac:dyDescent="0.35"/>
    <row r="2315" spans="2:33" ht="15" customHeight="1" x14ac:dyDescent="0.35"/>
    <row r="2316" spans="2:33" ht="15" customHeight="1" x14ac:dyDescent="0.35"/>
    <row r="2317" spans="2:33" ht="15" customHeight="1" x14ac:dyDescent="0.35">
      <c r="B2317" s="34"/>
      <c r="C2317" s="34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4"/>
      <c r="Q2317" s="34"/>
      <c r="R2317" s="34"/>
      <c r="S2317" s="34"/>
      <c r="T2317" s="34"/>
      <c r="U2317" s="34"/>
      <c r="V2317" s="34"/>
      <c r="W2317" s="34"/>
      <c r="X2317" s="34"/>
      <c r="Y2317" s="34"/>
      <c r="Z2317" s="34"/>
      <c r="AA2317" s="34"/>
      <c r="AB2317" s="34"/>
      <c r="AC2317" s="34"/>
      <c r="AD2317" s="34"/>
      <c r="AE2317" s="34"/>
      <c r="AF2317" s="34"/>
      <c r="AG2317" s="34"/>
    </row>
    <row r="2318" spans="2:33" ht="15" customHeight="1" x14ac:dyDescent="0.35"/>
    <row r="2319" spans="2:33" ht="15" customHeight="1" x14ac:dyDescent="0.35"/>
    <row r="2320" spans="2:33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3" ht="15" customHeight="1" x14ac:dyDescent="0.35"/>
    <row r="2418" spans="2:33" ht="15" customHeight="1" x14ac:dyDescent="0.35"/>
    <row r="2419" spans="2:33" ht="15" customHeight="1" x14ac:dyDescent="0.35">
      <c r="B2419" s="34"/>
      <c r="C2419" s="34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4"/>
      <c r="Q2419" s="34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  <c r="AB2419" s="34"/>
      <c r="AC2419" s="34"/>
      <c r="AD2419" s="34"/>
      <c r="AE2419" s="34"/>
      <c r="AF2419" s="34"/>
      <c r="AG2419" s="34"/>
    </row>
    <row r="2420" spans="2:33" ht="15" customHeight="1" x14ac:dyDescent="0.35"/>
    <row r="2421" spans="2:33" ht="15" customHeight="1" x14ac:dyDescent="0.35"/>
    <row r="2422" spans="2:33" ht="15" customHeight="1" x14ac:dyDescent="0.35"/>
    <row r="2423" spans="2:33" ht="15" customHeight="1" x14ac:dyDescent="0.35"/>
    <row r="2424" spans="2:33" ht="15" customHeight="1" x14ac:dyDescent="0.35"/>
    <row r="2425" spans="2:33" ht="15" customHeight="1" x14ac:dyDescent="0.35"/>
    <row r="2426" spans="2:33" ht="15" customHeight="1" x14ac:dyDescent="0.35"/>
    <row r="2427" spans="2:33" ht="15" customHeight="1" x14ac:dyDescent="0.35"/>
    <row r="2428" spans="2:33" ht="15" customHeight="1" x14ac:dyDescent="0.35"/>
    <row r="2429" spans="2:33" ht="15" customHeight="1" x14ac:dyDescent="0.35"/>
    <row r="2430" spans="2:33" ht="15" customHeight="1" x14ac:dyDescent="0.35"/>
    <row r="2431" spans="2:33" ht="15" customHeight="1" x14ac:dyDescent="0.35"/>
    <row r="2432" spans="2:33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3" ht="15" customHeight="1" x14ac:dyDescent="0.35"/>
    <row r="2499" spans="2:33" ht="15" customHeight="1" x14ac:dyDescent="0.35"/>
    <row r="2500" spans="2:33" ht="15" customHeight="1" x14ac:dyDescent="0.35"/>
    <row r="2501" spans="2:33" ht="15" customHeight="1" x14ac:dyDescent="0.35"/>
    <row r="2502" spans="2:33" ht="15" customHeight="1" x14ac:dyDescent="0.35"/>
    <row r="2504" spans="2:33" ht="15" customHeight="1" x14ac:dyDescent="0.35"/>
    <row r="2505" spans="2:33" ht="15" customHeight="1" x14ac:dyDescent="0.35"/>
    <row r="2506" spans="2:33" ht="15" customHeight="1" x14ac:dyDescent="0.35"/>
    <row r="2507" spans="2:33" ht="15" customHeight="1" x14ac:dyDescent="0.35"/>
    <row r="2508" spans="2:33" ht="15" customHeight="1" x14ac:dyDescent="0.35"/>
    <row r="2509" spans="2:33" ht="15" customHeight="1" x14ac:dyDescent="0.35">
      <c r="B2509" s="34"/>
      <c r="C2509" s="34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4"/>
      <c r="Q2509" s="34"/>
      <c r="R2509" s="34"/>
      <c r="S2509" s="34"/>
      <c r="T2509" s="34"/>
      <c r="U2509" s="34"/>
      <c r="V2509" s="34"/>
      <c r="W2509" s="34"/>
      <c r="X2509" s="34"/>
      <c r="Y2509" s="34"/>
      <c r="Z2509" s="34"/>
      <c r="AA2509" s="34"/>
      <c r="AB2509" s="34"/>
      <c r="AC2509" s="34"/>
      <c r="AD2509" s="34"/>
      <c r="AE2509" s="34"/>
      <c r="AF2509" s="34"/>
      <c r="AG2509" s="34"/>
    </row>
    <row r="2510" spans="2:33" ht="15" customHeight="1" x14ac:dyDescent="0.35"/>
    <row r="2511" spans="2:33" ht="15" customHeight="1" x14ac:dyDescent="0.35"/>
    <row r="2512" spans="2:33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3" ht="15" customHeight="1" x14ac:dyDescent="0.35"/>
    <row r="2595" spans="2:33" ht="15" customHeight="1" x14ac:dyDescent="0.35"/>
    <row r="2596" spans="2:33" ht="15" customHeight="1" x14ac:dyDescent="0.35"/>
    <row r="2597" spans="2:33" ht="15" customHeight="1" x14ac:dyDescent="0.35"/>
    <row r="2598" spans="2:33" ht="15" customHeight="1" x14ac:dyDescent="0.35">
      <c r="B2598" s="34"/>
      <c r="C2598" s="34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4"/>
      <c r="Q2598" s="34"/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  <c r="AB2598" s="34"/>
      <c r="AC2598" s="34"/>
      <c r="AD2598" s="34"/>
      <c r="AE2598" s="34"/>
      <c r="AF2598" s="34"/>
      <c r="AG2598" s="34"/>
    </row>
    <row r="2599" spans="2:33" ht="15" customHeight="1" x14ac:dyDescent="0.35"/>
    <row r="2600" spans="2:33" ht="15" customHeight="1" x14ac:dyDescent="0.35"/>
    <row r="2601" spans="2:33" ht="15" customHeight="1" x14ac:dyDescent="0.35"/>
    <row r="2602" spans="2:33" ht="15" customHeight="1" x14ac:dyDescent="0.35"/>
    <row r="2603" spans="2:33" ht="15" customHeight="1" x14ac:dyDescent="0.35"/>
    <row r="2604" spans="2:33" ht="15" customHeight="1" x14ac:dyDescent="0.35"/>
    <row r="2605" spans="2:33" ht="15" customHeight="1" x14ac:dyDescent="0.35"/>
    <row r="2606" spans="2:33" ht="15" customHeight="1" x14ac:dyDescent="0.35"/>
    <row r="2607" spans="2:33" ht="15" customHeight="1" x14ac:dyDescent="0.35"/>
    <row r="2608" spans="2:33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3" ht="15" customHeight="1" x14ac:dyDescent="0.35"/>
    <row r="2708" spans="2:33" ht="15" customHeight="1" x14ac:dyDescent="0.35"/>
    <row r="2709" spans="2:33" ht="15" customHeight="1" x14ac:dyDescent="0.35"/>
    <row r="2710" spans="2:33" ht="15" customHeight="1" x14ac:dyDescent="0.35"/>
    <row r="2711" spans="2:33" ht="15" customHeight="1" x14ac:dyDescent="0.35"/>
    <row r="2712" spans="2:33" ht="15" customHeight="1" x14ac:dyDescent="0.35"/>
    <row r="2713" spans="2:33" ht="15" customHeight="1" x14ac:dyDescent="0.35"/>
    <row r="2714" spans="2:33" ht="15" customHeight="1" x14ac:dyDescent="0.35"/>
    <row r="2715" spans="2:33" ht="15" customHeight="1" x14ac:dyDescent="0.35"/>
    <row r="2716" spans="2:33" ht="15" customHeight="1" x14ac:dyDescent="0.35"/>
    <row r="2717" spans="2:33" ht="15" customHeight="1" x14ac:dyDescent="0.35"/>
    <row r="2718" spans="2:33" ht="15" customHeight="1" x14ac:dyDescent="0.35"/>
    <row r="2719" spans="2:33" ht="15" customHeight="1" x14ac:dyDescent="0.35">
      <c r="B2719" s="34"/>
      <c r="C2719" s="34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4"/>
      <c r="Q2719" s="34"/>
      <c r="R2719" s="34"/>
      <c r="S2719" s="34"/>
      <c r="T2719" s="34"/>
      <c r="U2719" s="34"/>
      <c r="V2719" s="34"/>
      <c r="W2719" s="34"/>
      <c r="X2719" s="34"/>
      <c r="Y2719" s="34"/>
      <c r="Z2719" s="34"/>
      <c r="AA2719" s="34"/>
      <c r="AB2719" s="34"/>
      <c r="AC2719" s="34"/>
      <c r="AD2719" s="34"/>
      <c r="AE2719" s="34"/>
      <c r="AF2719" s="34"/>
      <c r="AG2719" s="34"/>
    </row>
    <row r="2720" spans="2:33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3" ht="15" customHeight="1" x14ac:dyDescent="0.35"/>
    <row r="2834" spans="2:33" ht="15" customHeight="1" x14ac:dyDescent="0.35"/>
    <row r="2835" spans="2:33" ht="15" customHeight="1" x14ac:dyDescent="0.35"/>
    <row r="2836" spans="2:33" ht="15" customHeight="1" x14ac:dyDescent="0.35"/>
    <row r="2837" spans="2:33" ht="15" customHeight="1" x14ac:dyDescent="0.35">
      <c r="B2837" s="34"/>
      <c r="C2837" s="34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4"/>
      <c r="Q2837" s="34"/>
      <c r="R2837" s="34"/>
      <c r="S2837" s="34"/>
      <c r="T2837" s="34"/>
      <c r="U2837" s="34"/>
      <c r="V2837" s="34"/>
      <c r="W2837" s="34"/>
      <c r="X2837" s="34"/>
      <c r="Y2837" s="34"/>
      <c r="Z2837" s="34"/>
      <c r="AA2837" s="34"/>
      <c r="AB2837" s="34"/>
      <c r="AC2837" s="34"/>
      <c r="AD2837" s="34"/>
      <c r="AE2837" s="34"/>
      <c r="AF2837" s="34"/>
      <c r="AG2837" s="34"/>
    </row>
    <row r="2838" spans="2:33" ht="15" customHeight="1" x14ac:dyDescent="0.35"/>
    <row r="2839" spans="2:33" ht="15" customHeight="1" x14ac:dyDescent="0.35"/>
    <row r="2840" spans="2:33" ht="15" customHeight="1" x14ac:dyDescent="0.35"/>
    <row r="2841" spans="2:33" ht="15" customHeight="1" x14ac:dyDescent="0.35"/>
  </sheetData>
  <mergeCells count="21">
    <mergeCell ref="B1698:AG1698"/>
    <mergeCell ref="B87:AG87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2509:AG25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9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K53" sqref="K53"/>
    </sheetView>
  </sheetViews>
  <sheetFormatPr defaultRowHeight="14.5" x14ac:dyDescent="0.35"/>
  <cols>
    <col min="2" max="2" width="12.453125" bestFit="1" customWidth="1"/>
    <col min="3" max="3" width="11.54296875" bestFit="1" customWidth="1"/>
    <col min="31" max="31" width="10.54296875" bestFit="1" customWidth="1"/>
  </cols>
  <sheetData>
    <row r="1" spans="1:31" x14ac:dyDescent="0.35">
      <c r="A1" s="1" t="s">
        <v>64</v>
      </c>
    </row>
    <row r="2" spans="1:31" x14ac:dyDescent="0.3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35">
      <c r="A3" t="s">
        <v>72</v>
      </c>
    </row>
    <row r="4" spans="1:31" x14ac:dyDescent="0.35">
      <c r="A4" t="s">
        <v>22</v>
      </c>
      <c r="B4">
        <v>1.6758165980733077E-6</v>
      </c>
      <c r="C4">
        <v>1.5561152426620363E-6</v>
      </c>
      <c r="D4">
        <v>1.5619421547859293E-6</v>
      </c>
      <c r="E4">
        <v>1.5763105021599844E-6</v>
      </c>
      <c r="F4">
        <v>1.5220604602709279E-6</v>
      </c>
      <c r="G4">
        <v>1.4930439913144747E-6</v>
      </c>
      <c r="H4">
        <v>1.4826955158517886E-6</v>
      </c>
      <c r="I4">
        <v>1.4723121676832467E-6</v>
      </c>
      <c r="J4">
        <v>1.4648129508012721E-6</v>
      </c>
      <c r="K4">
        <v>1.457524555277426E-6</v>
      </c>
      <c r="L4">
        <v>1.4551944244770661E-6</v>
      </c>
      <c r="M4">
        <v>1.4435279192453329E-6</v>
      </c>
      <c r="N4">
        <v>1.4321514915213993E-6</v>
      </c>
      <c r="O4">
        <v>1.4272415730492128E-6</v>
      </c>
      <c r="P4">
        <v>1.4060714629102974E-6</v>
      </c>
      <c r="Q4">
        <v>1.3906537641145837E-6</v>
      </c>
      <c r="R4">
        <v>1.3870468167430065E-6</v>
      </c>
      <c r="S4">
        <v>1.3810193865604432E-6</v>
      </c>
      <c r="T4">
        <v>1.3749887861318929E-6</v>
      </c>
      <c r="U4">
        <v>1.3665543466837881E-6</v>
      </c>
      <c r="V4">
        <v>1.3575143902521882E-6</v>
      </c>
      <c r="W4">
        <v>1.3517215582726544E-6</v>
      </c>
      <c r="X4">
        <v>1.3379365361601857E-6</v>
      </c>
      <c r="Y4">
        <v>1.3304571333156295E-6</v>
      </c>
      <c r="Z4">
        <v>1.3269254792862405E-6</v>
      </c>
      <c r="AA4">
        <v>1.3093179330750863E-6</v>
      </c>
      <c r="AB4">
        <v>1.3037589067370854E-6</v>
      </c>
      <c r="AC4">
        <v>1.2969722026406633E-6</v>
      </c>
      <c r="AD4">
        <v>1.295933154518462E-6</v>
      </c>
      <c r="AE4">
        <v>1.2943947926533267E-6</v>
      </c>
    </row>
    <row r="5" spans="1:31" x14ac:dyDescent="0.35">
      <c r="A5" t="s">
        <v>63</v>
      </c>
      <c r="B5">
        <v>4.0668342934857433E-6</v>
      </c>
      <c r="C5">
        <v>2.9893570992890424E-6</v>
      </c>
      <c r="D5">
        <v>2.678215506339092E-6</v>
      </c>
      <c r="E5">
        <v>2.3975218923523336E-6</v>
      </c>
      <c r="F5">
        <v>2.257714836730206E-6</v>
      </c>
      <c r="G5">
        <v>2.2175742340205038E-6</v>
      </c>
      <c r="H5">
        <v>2.2453372756577915E-6</v>
      </c>
      <c r="I5">
        <v>2.3460587510018078E-6</v>
      </c>
      <c r="J5">
        <v>2.3739884166907922E-6</v>
      </c>
      <c r="K5">
        <v>2.413458574756467E-6</v>
      </c>
      <c r="L5">
        <v>2.4255692214711881E-6</v>
      </c>
      <c r="M5">
        <v>2.4302939214773286E-6</v>
      </c>
      <c r="N5">
        <v>2.4964823646855365E-6</v>
      </c>
      <c r="O5">
        <v>2.48974948949711E-6</v>
      </c>
      <c r="P5">
        <v>2.454694473957648E-6</v>
      </c>
      <c r="Q5">
        <v>2.4403521705126314E-6</v>
      </c>
      <c r="R5">
        <v>2.4251072543136433E-6</v>
      </c>
      <c r="S5">
        <v>2.4019591461271133E-6</v>
      </c>
      <c r="T5">
        <v>2.410147415283669E-6</v>
      </c>
      <c r="U5">
        <v>2.3875749892473108E-6</v>
      </c>
      <c r="V5">
        <v>2.3635961298646486E-6</v>
      </c>
      <c r="W5">
        <v>2.3169816694497248E-6</v>
      </c>
      <c r="X5">
        <v>2.2991671102923567E-6</v>
      </c>
      <c r="Y5">
        <v>2.2834562784985787E-6</v>
      </c>
      <c r="Z5">
        <v>2.2754251571443331E-6</v>
      </c>
      <c r="AA5">
        <v>2.2574605573716941E-6</v>
      </c>
      <c r="AB5">
        <v>2.2467302843174664E-6</v>
      </c>
      <c r="AC5">
        <v>2.223109153349108E-6</v>
      </c>
      <c r="AD5">
        <v>2.2168027093830305E-6</v>
      </c>
      <c r="AE5">
        <v>2.2160738278677927E-6</v>
      </c>
    </row>
    <row r="6" spans="1:31" x14ac:dyDescent="0.35">
      <c r="A6" t="s">
        <v>24</v>
      </c>
      <c r="B6">
        <v>5.6594056580326965E-7</v>
      </c>
      <c r="C6">
        <v>5.6676894793705564E-7</v>
      </c>
      <c r="D6">
        <v>5.6842650189207649E-7</v>
      </c>
      <c r="E6">
        <v>5.6925488402586248E-7</v>
      </c>
      <c r="F6">
        <v>5.7091164829343457E-7</v>
      </c>
      <c r="G6">
        <v>5.7174082011466943E-7</v>
      </c>
      <c r="H6">
        <v>5.7339758438224142E-7</v>
      </c>
      <c r="I6">
        <v>5.7422675620347628E-7</v>
      </c>
      <c r="J6">
        <v>5.7588352047104826E-7</v>
      </c>
      <c r="K6">
        <v>5.7754107442606911E-7</v>
      </c>
      <c r="L6">
        <v>5.7836945655985532E-7</v>
      </c>
      <c r="M6">
        <v>5.8002701051487606E-7</v>
      </c>
      <c r="N6">
        <v>5.8168377478244826E-7</v>
      </c>
      <c r="O6">
        <v>5.8251215691623414E-7</v>
      </c>
      <c r="P6">
        <v>5.8416971087125489E-7</v>
      </c>
      <c r="Q6">
        <v>5.8582726482627585E-7</v>
      </c>
      <c r="R6">
        <v>5.8665564696006184E-7</v>
      </c>
      <c r="S6">
        <v>5.8831320091508269E-7</v>
      </c>
      <c r="T6">
        <v>5.8996996518265478E-7</v>
      </c>
      <c r="U6">
        <v>5.9162751913767553E-7</v>
      </c>
      <c r="V6">
        <v>5.9328428340524772E-7</v>
      </c>
      <c r="W6">
        <v>5.9494183736026847E-7</v>
      </c>
      <c r="X6">
        <v>5.9659860162784056E-7</v>
      </c>
      <c r="Y6">
        <v>5.9825615558286141E-7</v>
      </c>
      <c r="Z6">
        <v>5.9991370953788226E-7</v>
      </c>
      <c r="AA6">
        <v>6.0157047380545435E-7</v>
      </c>
      <c r="AB6">
        <v>6.032280277604751E-7</v>
      </c>
      <c r="AC6">
        <v>6.0488479202804729E-7</v>
      </c>
      <c r="AD6">
        <v>6.0654234598306804E-7</v>
      </c>
      <c r="AE6">
        <v>6.0819911025064013E-7</v>
      </c>
    </row>
    <row r="8" spans="1:31" x14ac:dyDescent="0.35">
      <c r="A8" t="s">
        <v>73</v>
      </c>
    </row>
    <row r="9" spans="1:31" x14ac:dyDescent="0.35">
      <c r="A9" t="s">
        <v>22</v>
      </c>
      <c r="B9">
        <v>1.2226988054612117E-7</v>
      </c>
      <c r="C9">
        <v>1.1353630525860353E-7</v>
      </c>
      <c r="D9">
        <v>1.1396144476978886E-7</v>
      </c>
      <c r="E9">
        <v>1.1500977912755252E-7</v>
      </c>
      <c r="F9">
        <v>1.1105162156483166E-7</v>
      </c>
      <c r="G9">
        <v>1.0893454013882436E-7</v>
      </c>
      <c r="H9">
        <v>1.0817950115656827E-7</v>
      </c>
      <c r="I9">
        <v>1.0742191781379913E-7</v>
      </c>
      <c r="J9">
        <v>1.0687476465073661E-7</v>
      </c>
      <c r="K9">
        <v>1.063429933035032E-7</v>
      </c>
      <c r="L9">
        <v>1.061729837601293E-7</v>
      </c>
      <c r="M9">
        <v>1.0532177951575392E-7</v>
      </c>
      <c r="N9">
        <v>1.0449173972473731E-7</v>
      </c>
      <c r="O9">
        <v>1.0413350532977091E-7</v>
      </c>
      <c r="P9">
        <v>1.0258890501920627E-7</v>
      </c>
      <c r="Q9">
        <v>1.0146400854054905E-7</v>
      </c>
      <c r="R9">
        <v>1.0120084070657131E-7</v>
      </c>
      <c r="S9">
        <v>1.0076107112243578E-7</v>
      </c>
      <c r="T9">
        <v>1.0032107023279907E-7</v>
      </c>
      <c r="U9">
        <v>9.9705681946885837E-8</v>
      </c>
      <c r="V9">
        <v>9.9046114310245499E-8</v>
      </c>
      <c r="W9">
        <v>9.8623461333197973E-8</v>
      </c>
      <c r="X9">
        <v>9.7617687187653053E-8</v>
      </c>
      <c r="Y9">
        <v>9.7071979683972991E-8</v>
      </c>
      <c r="Z9">
        <v>9.6814305355648465E-8</v>
      </c>
      <c r="AA9">
        <v>9.5529634602044938E-8</v>
      </c>
      <c r="AB9">
        <v>9.5124040405710119E-8</v>
      </c>
      <c r="AC9">
        <v>9.4628873154039819E-8</v>
      </c>
      <c r="AD9">
        <v>9.4553062776025143E-8</v>
      </c>
      <c r="AE9">
        <v>9.44408217815732E-8</v>
      </c>
    </row>
    <row r="10" spans="1:31" x14ac:dyDescent="0.35">
      <c r="A10" t="s">
        <v>63</v>
      </c>
      <c r="B10">
        <v>2.9672181540453928E-7</v>
      </c>
      <c r="C10">
        <v>2.1810759951894303E-7</v>
      </c>
      <c r="D10">
        <v>1.9540628157838873E-7</v>
      </c>
      <c r="E10">
        <v>1.7492648999995571E-7</v>
      </c>
      <c r="F10">
        <v>1.6472597521207514E-7</v>
      </c>
      <c r="G10">
        <v>1.617972617096505E-7</v>
      </c>
      <c r="H10">
        <v>1.6382289135700625E-7</v>
      </c>
      <c r="I10">
        <v>1.7117166852802894E-7</v>
      </c>
      <c r="J10">
        <v>1.7320945529503635E-7</v>
      </c>
      <c r="K10">
        <v>1.7608925223545041E-7</v>
      </c>
      <c r="L10">
        <v>1.7697286165240432E-7</v>
      </c>
      <c r="M10">
        <v>1.7731758225371071E-7</v>
      </c>
      <c r="N10">
        <v>1.8214678197276448E-7</v>
      </c>
      <c r="O10">
        <v>1.8165554215214967E-7</v>
      </c>
      <c r="P10">
        <v>1.7909788007416318E-7</v>
      </c>
      <c r="Q10">
        <v>1.7805144591723065E-7</v>
      </c>
      <c r="R10">
        <v>1.7693915589412851E-7</v>
      </c>
      <c r="S10">
        <v>1.7525023812944604E-7</v>
      </c>
      <c r="T10">
        <v>1.7584766549279991E-7</v>
      </c>
      <c r="U10">
        <v>1.7420075028843045E-7</v>
      </c>
      <c r="V10">
        <v>1.7245121977553234E-7</v>
      </c>
      <c r="W10">
        <v>1.6905016472379967E-7</v>
      </c>
      <c r="X10">
        <v>1.6775039002133077E-7</v>
      </c>
      <c r="Y10">
        <v>1.6660410615654867E-7</v>
      </c>
      <c r="Z10">
        <v>1.6601814451267669E-7</v>
      </c>
      <c r="AA10">
        <v>1.6470742264085323E-7</v>
      </c>
      <c r="AB10">
        <v>1.6392452718196109E-7</v>
      </c>
      <c r="AC10">
        <v>1.6220109702547141E-7</v>
      </c>
      <c r="AD10">
        <v>1.6174097021249581E-7</v>
      </c>
      <c r="AE10">
        <v>1.6168779001610508E-7</v>
      </c>
    </row>
    <row r="11" spans="1:31" x14ac:dyDescent="0.35">
      <c r="A11" t="s">
        <v>24</v>
      </c>
      <c r="B11">
        <v>4.1291800938435987E-8</v>
      </c>
      <c r="C11">
        <v>4.1352240836609217E-8</v>
      </c>
      <c r="D11">
        <v>4.1473178249636492E-8</v>
      </c>
      <c r="E11">
        <v>4.1533618147809715E-8</v>
      </c>
      <c r="F11">
        <v>4.165449794415618E-8</v>
      </c>
      <c r="G11">
        <v>4.171499545901022E-8</v>
      </c>
      <c r="H11">
        <v>4.1835875255356672E-8</v>
      </c>
      <c r="I11">
        <v>4.1896372770210725E-8</v>
      </c>
      <c r="J11">
        <v>4.2017252566557177E-8</v>
      </c>
      <c r="K11">
        <v>4.2138189979584452E-8</v>
      </c>
      <c r="L11">
        <v>4.2198629877757688E-8</v>
      </c>
      <c r="M11">
        <v>4.231956729078495E-8</v>
      </c>
      <c r="N11">
        <v>4.2440447087131422E-8</v>
      </c>
      <c r="O11">
        <v>4.2500886985304645E-8</v>
      </c>
      <c r="P11">
        <v>4.2621824398331907E-8</v>
      </c>
      <c r="Q11">
        <v>4.2742761811359189E-8</v>
      </c>
      <c r="R11">
        <v>4.2803201709532419E-8</v>
      </c>
      <c r="S11">
        <v>4.2924139122559688E-8</v>
      </c>
      <c r="T11">
        <v>4.3045018918906153E-8</v>
      </c>
      <c r="U11">
        <v>4.3165956331933415E-8</v>
      </c>
      <c r="V11">
        <v>4.3286836128279881E-8</v>
      </c>
      <c r="W11">
        <v>4.3407773541307149E-8</v>
      </c>
      <c r="X11">
        <v>4.3528653337653608E-8</v>
      </c>
      <c r="Y11">
        <v>4.3649590750680884E-8</v>
      </c>
      <c r="Z11">
        <v>4.3770528163708153E-8</v>
      </c>
      <c r="AA11">
        <v>4.3891407960054618E-8</v>
      </c>
      <c r="AB11">
        <v>4.401234537308188E-8</v>
      </c>
      <c r="AC11">
        <v>4.4133225169428345E-8</v>
      </c>
      <c r="AD11">
        <v>4.4254162582455614E-8</v>
      </c>
      <c r="AE11">
        <v>4.4375042378802073E-8</v>
      </c>
    </row>
    <row r="13" spans="1:31" x14ac:dyDescent="0.35">
      <c r="A13" t="s">
        <v>74</v>
      </c>
    </row>
    <row r="14" spans="1:31" x14ac:dyDescent="0.35">
      <c r="A14" t="s">
        <v>22</v>
      </c>
      <c r="B14">
        <f>B4+B9</f>
        <v>1.7980864786194289E-6</v>
      </c>
      <c r="C14">
        <f t="shared" ref="C14:AE16" si="0">C4+C9</f>
        <v>1.6696515479206399E-6</v>
      </c>
      <c r="D14">
        <f t="shared" si="0"/>
        <v>1.6759035995557181E-6</v>
      </c>
      <c r="E14">
        <f t="shared" si="0"/>
        <v>1.691320281287537E-6</v>
      </c>
      <c r="F14">
        <f t="shared" si="0"/>
        <v>1.6331120818357595E-6</v>
      </c>
      <c r="G14">
        <f t="shared" si="0"/>
        <v>1.601978531453299E-6</v>
      </c>
      <c r="H14">
        <f t="shared" si="0"/>
        <v>1.5908750170083568E-6</v>
      </c>
      <c r="I14">
        <f t="shared" si="0"/>
        <v>1.5797340854970459E-6</v>
      </c>
      <c r="J14">
        <f t="shared" si="0"/>
        <v>1.5716877154520087E-6</v>
      </c>
      <c r="K14">
        <f t="shared" si="0"/>
        <v>1.5638675485809293E-6</v>
      </c>
      <c r="L14">
        <f t="shared" si="0"/>
        <v>1.5613674082371954E-6</v>
      </c>
      <c r="M14">
        <f t="shared" si="0"/>
        <v>1.5488496987610868E-6</v>
      </c>
      <c r="N14">
        <f t="shared" si="0"/>
        <v>1.5366432312461366E-6</v>
      </c>
      <c r="O14">
        <f t="shared" si="0"/>
        <v>1.5313750783789838E-6</v>
      </c>
      <c r="P14">
        <f t="shared" si="0"/>
        <v>1.5086603679295036E-6</v>
      </c>
      <c r="Q14">
        <f t="shared" si="0"/>
        <v>1.4921177726551327E-6</v>
      </c>
      <c r="R14">
        <f t="shared" si="0"/>
        <v>1.4882476574495777E-6</v>
      </c>
      <c r="S14">
        <f t="shared" si="0"/>
        <v>1.4817804576828789E-6</v>
      </c>
      <c r="T14">
        <f t="shared" si="0"/>
        <v>1.475309856364692E-6</v>
      </c>
      <c r="U14">
        <f t="shared" si="0"/>
        <v>1.4662600286306739E-6</v>
      </c>
      <c r="V14">
        <f t="shared" si="0"/>
        <v>1.4565605045624337E-6</v>
      </c>
      <c r="W14">
        <f t="shared" si="0"/>
        <v>1.4503450196058524E-6</v>
      </c>
      <c r="X14">
        <f t="shared" si="0"/>
        <v>1.4355542233478387E-6</v>
      </c>
      <c r="Y14">
        <f t="shared" si="0"/>
        <v>1.4275291129996025E-6</v>
      </c>
      <c r="Z14">
        <f t="shared" si="0"/>
        <v>1.4237397846418891E-6</v>
      </c>
      <c r="AA14">
        <f t="shared" si="0"/>
        <v>1.4048475676771312E-6</v>
      </c>
      <c r="AB14">
        <f t="shared" si="0"/>
        <v>1.3988829471427955E-6</v>
      </c>
      <c r="AC14">
        <f t="shared" si="0"/>
        <v>1.3916010757947032E-6</v>
      </c>
      <c r="AD14">
        <f t="shared" si="0"/>
        <v>1.3904862172944873E-6</v>
      </c>
      <c r="AE14">
        <f t="shared" si="0"/>
        <v>1.3888356144348999E-6</v>
      </c>
    </row>
    <row r="15" spans="1:31" x14ac:dyDescent="0.35">
      <c r="A15" t="s">
        <v>63</v>
      </c>
      <c r="B15">
        <f t="shared" ref="B15:Q16" si="1">B5+B10</f>
        <v>4.3635561088902829E-6</v>
      </c>
      <c r="C15">
        <f t="shared" si="1"/>
        <v>3.2074646988079854E-6</v>
      </c>
      <c r="D15">
        <f t="shared" si="1"/>
        <v>2.8736217879174809E-6</v>
      </c>
      <c r="E15">
        <f t="shared" si="1"/>
        <v>2.5724483823522891E-6</v>
      </c>
      <c r="F15">
        <f t="shared" si="1"/>
        <v>2.4224408119422812E-6</v>
      </c>
      <c r="G15">
        <f t="shared" si="1"/>
        <v>2.3793714957301543E-6</v>
      </c>
      <c r="H15">
        <f t="shared" si="1"/>
        <v>2.4091601670147979E-6</v>
      </c>
      <c r="I15">
        <f t="shared" si="1"/>
        <v>2.5172304195298366E-6</v>
      </c>
      <c r="J15">
        <f t="shared" si="1"/>
        <v>2.5471978719858286E-6</v>
      </c>
      <c r="K15">
        <f t="shared" si="1"/>
        <v>2.5895478269919175E-6</v>
      </c>
      <c r="L15">
        <f t="shared" si="1"/>
        <v>2.6025420831235922E-6</v>
      </c>
      <c r="M15">
        <f t="shared" si="1"/>
        <v>2.6076115037310391E-6</v>
      </c>
      <c r="N15">
        <f t="shared" si="1"/>
        <v>2.678629146658301E-6</v>
      </c>
      <c r="O15">
        <f t="shared" si="1"/>
        <v>2.6714050316492597E-6</v>
      </c>
      <c r="P15">
        <f t="shared" si="1"/>
        <v>2.6337923540318113E-6</v>
      </c>
      <c r="Q15">
        <f t="shared" si="1"/>
        <v>2.6184036164298622E-6</v>
      </c>
      <c r="R15">
        <f t="shared" si="0"/>
        <v>2.6020464102077719E-6</v>
      </c>
      <c r="S15">
        <f t="shared" si="0"/>
        <v>2.5772093842565593E-6</v>
      </c>
      <c r="T15">
        <f t="shared" si="0"/>
        <v>2.585995080776469E-6</v>
      </c>
      <c r="U15">
        <f t="shared" si="0"/>
        <v>2.5617757395357411E-6</v>
      </c>
      <c r="V15">
        <f t="shared" si="0"/>
        <v>2.5360473496401808E-6</v>
      </c>
      <c r="W15">
        <f t="shared" si="0"/>
        <v>2.4860318341735245E-6</v>
      </c>
      <c r="X15">
        <f t="shared" si="0"/>
        <v>2.4669175003136872E-6</v>
      </c>
      <c r="Y15">
        <f t="shared" si="0"/>
        <v>2.4500603846551274E-6</v>
      </c>
      <c r="Z15">
        <f t="shared" si="0"/>
        <v>2.4414433016570099E-6</v>
      </c>
      <c r="AA15">
        <f t="shared" si="0"/>
        <v>2.4221679800125473E-6</v>
      </c>
      <c r="AB15">
        <f t="shared" si="0"/>
        <v>2.4106548114994277E-6</v>
      </c>
      <c r="AC15">
        <f t="shared" si="0"/>
        <v>2.3853102503745795E-6</v>
      </c>
      <c r="AD15">
        <f t="shared" si="0"/>
        <v>2.3785436795955263E-6</v>
      </c>
      <c r="AE15">
        <f t="shared" si="0"/>
        <v>2.3777616178838979E-6</v>
      </c>
    </row>
    <row r="16" spans="1:31" x14ac:dyDescent="0.35">
      <c r="A16" t="s">
        <v>24</v>
      </c>
      <c r="B16">
        <f t="shared" si="1"/>
        <v>6.0723236674170564E-7</v>
      </c>
      <c r="C16">
        <f t="shared" si="0"/>
        <v>6.081211887736649E-7</v>
      </c>
      <c r="D16">
        <f t="shared" si="0"/>
        <v>6.0989968014171304E-7</v>
      </c>
      <c r="E16">
        <f t="shared" si="0"/>
        <v>6.1078850217367219E-7</v>
      </c>
      <c r="F16">
        <f t="shared" si="0"/>
        <v>6.1256614623759071E-7</v>
      </c>
      <c r="G16">
        <f t="shared" si="0"/>
        <v>6.1345581557367969E-7</v>
      </c>
      <c r="H16">
        <f t="shared" si="0"/>
        <v>6.1523345963759811E-7</v>
      </c>
      <c r="I16">
        <f t="shared" si="0"/>
        <v>6.1612312897368698E-7</v>
      </c>
      <c r="J16">
        <f t="shared" si="0"/>
        <v>6.179007730376054E-7</v>
      </c>
      <c r="K16">
        <f t="shared" si="0"/>
        <v>6.1967926440565353E-7</v>
      </c>
      <c r="L16">
        <f t="shared" si="0"/>
        <v>6.20568086437613E-7</v>
      </c>
      <c r="M16">
        <f t="shared" si="0"/>
        <v>6.2234657780566103E-7</v>
      </c>
      <c r="N16">
        <f t="shared" si="0"/>
        <v>6.2412422186957966E-7</v>
      </c>
      <c r="O16">
        <f t="shared" si="0"/>
        <v>6.2501304390153881E-7</v>
      </c>
      <c r="P16">
        <f t="shared" si="0"/>
        <v>6.2679153526958684E-7</v>
      </c>
      <c r="Q16">
        <f t="shared" si="0"/>
        <v>6.2857002663763508E-7</v>
      </c>
      <c r="R16">
        <f t="shared" si="0"/>
        <v>6.2945884866959424E-7</v>
      </c>
      <c r="S16">
        <f t="shared" si="0"/>
        <v>6.3123734003764237E-7</v>
      </c>
      <c r="T16">
        <f t="shared" si="0"/>
        <v>6.3301498410156089E-7</v>
      </c>
      <c r="U16">
        <f t="shared" si="0"/>
        <v>6.3479347546960892E-7</v>
      </c>
      <c r="V16">
        <f t="shared" si="0"/>
        <v>6.3657111953352755E-7</v>
      </c>
      <c r="W16">
        <f t="shared" si="0"/>
        <v>6.3834961090157558E-7</v>
      </c>
      <c r="X16">
        <f t="shared" si="0"/>
        <v>6.401272549654942E-7</v>
      </c>
      <c r="Y16">
        <f t="shared" si="0"/>
        <v>6.4190574633354234E-7</v>
      </c>
      <c r="Z16">
        <f t="shared" si="0"/>
        <v>6.4368423770159037E-7</v>
      </c>
      <c r="AA16">
        <f t="shared" si="0"/>
        <v>6.45461881765509E-7</v>
      </c>
      <c r="AB16">
        <f t="shared" si="0"/>
        <v>6.4724037313355703E-7</v>
      </c>
      <c r="AC16">
        <f t="shared" si="0"/>
        <v>6.4901801719747565E-7</v>
      </c>
      <c r="AD16">
        <f t="shared" si="0"/>
        <v>6.5079650856552368E-7</v>
      </c>
      <c r="AE16">
        <f t="shared" si="0"/>
        <v>6.525741526294422E-7</v>
      </c>
    </row>
    <row r="18" spans="1:31" x14ac:dyDescent="0.35">
      <c r="A18" s="1" t="s">
        <v>65</v>
      </c>
    </row>
    <row r="19" spans="1:31" x14ac:dyDescent="0.3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1" x14ac:dyDescent="0.35">
      <c r="A20" t="s">
        <v>72</v>
      </c>
    </row>
    <row r="21" spans="1:31" x14ac:dyDescent="0.35">
      <c r="A21" t="s">
        <v>22</v>
      </c>
      <c r="B21" s="6">
        <v>1.6305050647442699E-6</v>
      </c>
      <c r="C21">
        <v>1.6084036948467081E-6</v>
      </c>
      <c r="D21">
        <v>1.5947890734560347E-6</v>
      </c>
      <c r="E21">
        <v>1.5940765606704825E-6</v>
      </c>
      <c r="F21">
        <v>1.5547972128929893E-6</v>
      </c>
      <c r="G21">
        <v>1.5291015766077971E-6</v>
      </c>
      <c r="H21">
        <v>1.5279777244054466E-6</v>
      </c>
      <c r="I21">
        <v>1.5198991450693695E-6</v>
      </c>
      <c r="J21">
        <v>1.5256222316371919E-6</v>
      </c>
      <c r="K21">
        <v>1.5233388619651389E-6</v>
      </c>
      <c r="L21">
        <v>1.522352122901721E-6</v>
      </c>
      <c r="M21">
        <v>1.5135015886678372E-6</v>
      </c>
      <c r="N21">
        <v>1.5107212829373403E-6</v>
      </c>
      <c r="O21">
        <v>1.5052423053105075E-6</v>
      </c>
      <c r="P21">
        <v>1.4944317664952331E-6</v>
      </c>
      <c r="Q21">
        <v>1.4823610549001721E-6</v>
      </c>
      <c r="R21">
        <v>1.4798375390946126E-6</v>
      </c>
      <c r="S21">
        <v>1.4793033526458227E-6</v>
      </c>
      <c r="T21">
        <v>1.4772054423640021E-6</v>
      </c>
      <c r="U21">
        <v>1.4811531911791693E-6</v>
      </c>
      <c r="V21">
        <v>1.4778545502298167E-6</v>
      </c>
      <c r="W21">
        <v>1.4693701794074182E-6</v>
      </c>
      <c r="X21">
        <v>1.4604126493714772E-6</v>
      </c>
      <c r="Y21">
        <v>1.4562223767383133E-6</v>
      </c>
      <c r="Z21">
        <v>1.4537868352588896E-6</v>
      </c>
      <c r="AA21">
        <v>1.451543886223169E-6</v>
      </c>
      <c r="AB21">
        <v>1.4471840054297068E-6</v>
      </c>
      <c r="AC21">
        <v>1.4403616360659324E-6</v>
      </c>
      <c r="AD21">
        <v>1.4414086098031008E-6</v>
      </c>
      <c r="AE21">
        <v>1.4392607681469868E-6</v>
      </c>
    </row>
    <row r="22" spans="1:31" x14ac:dyDescent="0.35">
      <c r="A22" t="s">
        <v>63</v>
      </c>
      <c r="B22">
        <v>4.0664220766374717E-6</v>
      </c>
      <c r="C22" s="6">
        <v>3.1912312193241162E-6</v>
      </c>
      <c r="D22">
        <v>2.9878195778262385E-6</v>
      </c>
      <c r="E22">
        <v>2.7515403550220612E-6</v>
      </c>
      <c r="F22">
        <v>2.6177057055751699E-6</v>
      </c>
      <c r="G22">
        <v>2.614700155145056E-6</v>
      </c>
      <c r="H22">
        <v>2.6853092686916186E-6</v>
      </c>
      <c r="I22">
        <v>2.8023677979763063E-6</v>
      </c>
      <c r="J22">
        <v>2.8702477516998332E-6</v>
      </c>
      <c r="K22">
        <v>2.9312289958706862E-6</v>
      </c>
      <c r="L22">
        <v>2.9712369310889904E-6</v>
      </c>
      <c r="M22">
        <v>2.9878511653241904E-6</v>
      </c>
      <c r="N22">
        <v>3.0315682624894853E-6</v>
      </c>
      <c r="O22">
        <v>3.0088781730232566E-6</v>
      </c>
      <c r="P22">
        <v>2.9851093705019737E-6</v>
      </c>
      <c r="Q22">
        <v>2.9791243293275557E-6</v>
      </c>
      <c r="R22">
        <v>2.9814894432366971E-6</v>
      </c>
      <c r="S22">
        <v>2.9935732405781592E-6</v>
      </c>
      <c r="T22">
        <v>2.9920783622375904E-6</v>
      </c>
      <c r="U22">
        <v>3.0175742112093872E-6</v>
      </c>
      <c r="V22">
        <v>3.0135373289711473E-6</v>
      </c>
      <c r="W22">
        <v>2.9965195644496134E-6</v>
      </c>
      <c r="X22">
        <v>2.988779837763973E-6</v>
      </c>
      <c r="Y22">
        <v>2.9500251365269064E-6</v>
      </c>
      <c r="Z22">
        <v>2.9393912053414313E-6</v>
      </c>
      <c r="AA22">
        <v>2.9351434765543634E-6</v>
      </c>
      <c r="AB22">
        <v>2.9264892918030182E-6</v>
      </c>
      <c r="AC22">
        <v>2.9376578413913268E-6</v>
      </c>
      <c r="AD22">
        <v>2.9223931830061182E-6</v>
      </c>
      <c r="AE22">
        <v>2.9153310081515436E-6</v>
      </c>
    </row>
    <row r="23" spans="1:31" x14ac:dyDescent="0.35">
      <c r="A23" t="s">
        <v>24</v>
      </c>
      <c r="B23">
        <v>5.6594056580326965E-7</v>
      </c>
      <c r="C23">
        <v>5.6676894793705564E-7</v>
      </c>
      <c r="D23">
        <v>5.6842650189207649E-7</v>
      </c>
      <c r="E23">
        <v>5.6925488402586248E-7</v>
      </c>
      <c r="F23">
        <v>5.7091164829343457E-7</v>
      </c>
      <c r="G23">
        <v>5.7174082011466943E-7</v>
      </c>
      <c r="H23">
        <v>5.7339758438224142E-7</v>
      </c>
      <c r="I23">
        <v>5.7422596651602751E-7</v>
      </c>
      <c r="J23">
        <v>5.7588352047104826E-7</v>
      </c>
      <c r="K23">
        <v>5.7754107442606911E-7</v>
      </c>
      <c r="L23">
        <v>5.7836945655985532E-7</v>
      </c>
      <c r="M23">
        <v>5.8002701051487606E-7</v>
      </c>
      <c r="N23">
        <v>5.8168377478244826E-7</v>
      </c>
      <c r="O23">
        <v>5.8251215691623414E-7</v>
      </c>
      <c r="P23">
        <v>5.8416971087125489E-7</v>
      </c>
      <c r="Q23">
        <v>5.8582726482627585E-7</v>
      </c>
      <c r="R23">
        <v>5.8665564696006184E-7</v>
      </c>
      <c r="S23">
        <v>5.8831241122763393E-7</v>
      </c>
      <c r="T23">
        <v>5.8996996518265478E-7</v>
      </c>
      <c r="U23">
        <v>5.9162751913767553E-7</v>
      </c>
      <c r="V23">
        <v>5.9328428340524772E-7</v>
      </c>
      <c r="W23">
        <v>5.9494183736026847E-7</v>
      </c>
      <c r="X23">
        <v>5.9659860162784056E-7</v>
      </c>
      <c r="Y23">
        <v>5.9825615558286141E-7</v>
      </c>
      <c r="Z23">
        <v>5.9991370953788226E-7</v>
      </c>
      <c r="AA23">
        <v>6.0157047380545435E-7</v>
      </c>
      <c r="AB23">
        <v>6.032280277604751E-7</v>
      </c>
      <c r="AC23">
        <v>6.0488479202804729E-7</v>
      </c>
      <c r="AD23">
        <v>6.0654234598306804E-7</v>
      </c>
      <c r="AE23">
        <v>6.0819911025064013E-7</v>
      </c>
    </row>
    <row r="25" spans="1:31" x14ac:dyDescent="0.35">
      <c r="A25" t="s">
        <v>73</v>
      </c>
    </row>
    <row r="26" spans="1:31" x14ac:dyDescent="0.35">
      <c r="A26" t="s">
        <v>22</v>
      </c>
      <c r="B26">
        <v>1.1896388884400258E-7</v>
      </c>
      <c r="C26">
        <v>1.173513425424637E-7</v>
      </c>
      <c r="D26">
        <v>1.1635800106760769E-7</v>
      </c>
      <c r="E26">
        <v>1.1630601515621546E-7</v>
      </c>
      <c r="F26">
        <v>1.1344013999648422E-7</v>
      </c>
      <c r="G26">
        <v>1.1156535108297234E-7</v>
      </c>
      <c r="H26">
        <v>1.1148335328280084E-7</v>
      </c>
      <c r="I26">
        <v>1.1089392903939607E-7</v>
      </c>
      <c r="J26">
        <v>1.1131149329541744E-7</v>
      </c>
      <c r="K26">
        <v>1.1114489550818612E-7</v>
      </c>
      <c r="L26">
        <v>1.1107290167094103E-7</v>
      </c>
      <c r="M26">
        <v>1.1042715453799672E-7</v>
      </c>
      <c r="N26">
        <v>1.1022429961345402E-7</v>
      </c>
      <c r="O26">
        <v>1.0982454588102418E-7</v>
      </c>
      <c r="P26">
        <v>1.0903579412196982E-7</v>
      </c>
      <c r="Q26">
        <v>1.0815509842619284E-7</v>
      </c>
      <c r="R26">
        <v>1.0797097924724643E-7</v>
      </c>
      <c r="S26">
        <v>1.0793200427029609E-7</v>
      </c>
      <c r="T26">
        <v>1.0777893785488428E-7</v>
      </c>
      <c r="U26">
        <v>1.0806697103023984E-7</v>
      </c>
      <c r="V26">
        <v>1.0782629765625273E-7</v>
      </c>
      <c r="W26">
        <v>1.0720726630869576E-7</v>
      </c>
      <c r="X26">
        <v>1.0655371261508633E-7</v>
      </c>
      <c r="Y26">
        <v>1.0624798456888982E-7</v>
      </c>
      <c r="Z26">
        <v>1.0607028411760141E-7</v>
      </c>
      <c r="AA26">
        <v>1.059066354755102E-7</v>
      </c>
      <c r="AB26">
        <v>1.0558853258500008E-7</v>
      </c>
      <c r="AC26">
        <v>1.0509076314644143E-7</v>
      </c>
      <c r="AD26">
        <v>1.0516715178820909E-7</v>
      </c>
      <c r="AE26">
        <v>1.0501044231115356E-7</v>
      </c>
    </row>
    <row r="27" spans="1:31" x14ac:dyDescent="0.35">
      <c r="A27" t="s">
        <v>63</v>
      </c>
      <c r="B27">
        <v>2.9669173949715461E-7</v>
      </c>
      <c r="C27">
        <v>2.3283661256871238E-7</v>
      </c>
      <c r="D27">
        <v>2.1799541984139941E-7</v>
      </c>
      <c r="E27">
        <v>2.0075616324195299E-7</v>
      </c>
      <c r="F27">
        <v>1.9099140341106392E-7</v>
      </c>
      <c r="G27">
        <v>1.9077211432388822E-7</v>
      </c>
      <c r="H27">
        <v>1.9592385222213528E-7</v>
      </c>
      <c r="I27">
        <v>2.0446460328582496E-7</v>
      </c>
      <c r="J27">
        <v>2.0941721793518099E-7</v>
      </c>
      <c r="K27">
        <v>2.1386649326095138E-7</v>
      </c>
      <c r="L27">
        <v>2.1678552716099934E-7</v>
      </c>
      <c r="M27">
        <v>2.1799772450863192E-7</v>
      </c>
      <c r="N27">
        <v>2.2118738395846031E-7</v>
      </c>
      <c r="O27">
        <v>2.1953188386864966E-7</v>
      </c>
      <c r="P27">
        <v>2.1779767939284788E-7</v>
      </c>
      <c r="Q27">
        <v>2.1736100256896332E-7</v>
      </c>
      <c r="R27">
        <v>2.1753356452799939E-7</v>
      </c>
      <c r="S27">
        <v>2.1841521497780565E-7</v>
      </c>
      <c r="T27">
        <v>2.1830614660102594E-7</v>
      </c>
      <c r="U27">
        <v>2.2016635875776649E-7</v>
      </c>
      <c r="V27">
        <v>2.1987182228544856E-7</v>
      </c>
      <c r="W27">
        <v>2.1863018281392033E-7</v>
      </c>
      <c r="X27">
        <v>2.1806548172526845E-7</v>
      </c>
      <c r="Y27">
        <v>2.1523788549767131E-7</v>
      </c>
      <c r="Z27">
        <v>2.1446201927383839E-7</v>
      </c>
      <c r="AA27">
        <v>2.1415209914774326E-7</v>
      </c>
      <c r="AB27">
        <v>2.1352067794270952E-7</v>
      </c>
      <c r="AC27">
        <v>2.1433555065945306E-7</v>
      </c>
      <c r="AD27">
        <v>2.1322182021933054E-7</v>
      </c>
      <c r="AE27">
        <v>2.1270655424281652E-7</v>
      </c>
    </row>
    <row r="28" spans="1:31" x14ac:dyDescent="0.35">
      <c r="A28" t="s">
        <v>24</v>
      </c>
      <c r="B28">
        <v>4.1291800938435987E-8</v>
      </c>
      <c r="C28">
        <v>4.1352240836609217E-8</v>
      </c>
      <c r="D28">
        <v>4.1473178249636492E-8</v>
      </c>
      <c r="E28">
        <v>4.1533618147809715E-8</v>
      </c>
      <c r="F28">
        <v>4.165449794415618E-8</v>
      </c>
      <c r="G28">
        <v>4.171499545901022E-8</v>
      </c>
      <c r="H28">
        <v>4.1835875255356672E-8</v>
      </c>
      <c r="I28">
        <v>4.1896315153529914E-8</v>
      </c>
      <c r="J28">
        <v>4.2017252566557177E-8</v>
      </c>
      <c r="K28">
        <v>4.2138189979584452E-8</v>
      </c>
      <c r="L28">
        <v>4.2198629877757688E-8</v>
      </c>
      <c r="M28">
        <v>4.231956729078495E-8</v>
      </c>
      <c r="N28">
        <v>4.2440447087131422E-8</v>
      </c>
      <c r="O28">
        <v>4.2500886985304645E-8</v>
      </c>
      <c r="P28">
        <v>4.2621824398331907E-8</v>
      </c>
      <c r="Q28">
        <v>4.2742761811359189E-8</v>
      </c>
      <c r="R28">
        <v>4.2803201709532419E-8</v>
      </c>
      <c r="S28">
        <v>4.2924081505878877E-8</v>
      </c>
      <c r="T28">
        <v>4.3045018918906153E-8</v>
      </c>
      <c r="U28">
        <v>4.3165956331933415E-8</v>
      </c>
      <c r="V28">
        <v>4.3286836128279881E-8</v>
      </c>
      <c r="W28">
        <v>4.3407773541307149E-8</v>
      </c>
      <c r="X28">
        <v>4.3528653337653608E-8</v>
      </c>
      <c r="Y28">
        <v>4.3649590750680884E-8</v>
      </c>
      <c r="Z28">
        <v>4.3770528163708153E-8</v>
      </c>
      <c r="AA28">
        <v>4.3891407960054618E-8</v>
      </c>
      <c r="AB28">
        <v>4.401234537308188E-8</v>
      </c>
      <c r="AC28">
        <v>4.4133225169428345E-8</v>
      </c>
      <c r="AD28">
        <v>4.4254162582455614E-8</v>
      </c>
      <c r="AE28">
        <v>4.4375042378802073E-8</v>
      </c>
    </row>
    <row r="30" spans="1:31" x14ac:dyDescent="0.35">
      <c r="A30" t="s">
        <v>74</v>
      </c>
    </row>
    <row r="31" spans="1:31" x14ac:dyDescent="0.35">
      <c r="A31" t="s">
        <v>22</v>
      </c>
      <c r="B31">
        <f t="shared" ref="B31:AE31" si="2">SUM(B21,B26)</f>
        <v>1.7494689535882725E-6</v>
      </c>
      <c r="C31">
        <f t="shared" si="2"/>
        <v>1.7257550373891717E-6</v>
      </c>
      <c r="D31">
        <f t="shared" si="2"/>
        <v>1.7111470745236424E-6</v>
      </c>
      <c r="E31">
        <f t="shared" si="2"/>
        <v>1.710382575826698E-6</v>
      </c>
      <c r="F31">
        <f t="shared" si="2"/>
        <v>1.6682373528894735E-6</v>
      </c>
      <c r="G31">
        <f t="shared" si="2"/>
        <v>1.6406669276907694E-6</v>
      </c>
      <c r="H31">
        <f t="shared" si="2"/>
        <v>1.6394610776882474E-6</v>
      </c>
      <c r="I31">
        <f t="shared" si="2"/>
        <v>1.6307930741087656E-6</v>
      </c>
      <c r="J31">
        <f t="shared" si="2"/>
        <v>1.6369337249326094E-6</v>
      </c>
      <c r="K31">
        <f t="shared" si="2"/>
        <v>1.634483757473325E-6</v>
      </c>
      <c r="L31">
        <f t="shared" si="2"/>
        <v>1.6334250245726621E-6</v>
      </c>
      <c r="M31">
        <f t="shared" si="2"/>
        <v>1.6239287432058339E-6</v>
      </c>
      <c r="N31">
        <f t="shared" si="2"/>
        <v>1.6209455825507944E-6</v>
      </c>
      <c r="O31">
        <f t="shared" si="2"/>
        <v>1.6150668511915317E-6</v>
      </c>
      <c r="P31">
        <f t="shared" si="2"/>
        <v>1.6034675606172029E-6</v>
      </c>
      <c r="Q31">
        <f t="shared" si="2"/>
        <v>1.5905161533263651E-6</v>
      </c>
      <c r="R31">
        <f t="shared" si="2"/>
        <v>1.5878085183418592E-6</v>
      </c>
      <c r="S31">
        <f t="shared" si="2"/>
        <v>1.5872353569161188E-6</v>
      </c>
      <c r="T31">
        <f t="shared" si="2"/>
        <v>1.5849843802188864E-6</v>
      </c>
      <c r="U31">
        <f t="shared" si="2"/>
        <v>1.5892201622094092E-6</v>
      </c>
      <c r="V31">
        <f t="shared" si="2"/>
        <v>1.5856808478860695E-6</v>
      </c>
      <c r="W31">
        <f t="shared" si="2"/>
        <v>1.5765774457161139E-6</v>
      </c>
      <c r="X31">
        <f t="shared" si="2"/>
        <v>1.5669663619865635E-6</v>
      </c>
      <c r="Y31">
        <f t="shared" si="2"/>
        <v>1.5624703613072032E-6</v>
      </c>
      <c r="Z31">
        <f t="shared" si="2"/>
        <v>1.559857119376491E-6</v>
      </c>
      <c r="AA31">
        <f t="shared" si="2"/>
        <v>1.5574505216986793E-6</v>
      </c>
      <c r="AB31">
        <f t="shared" si="2"/>
        <v>1.5527725380147069E-6</v>
      </c>
      <c r="AC31">
        <f t="shared" si="2"/>
        <v>1.5454523992123739E-6</v>
      </c>
      <c r="AD31">
        <f t="shared" si="2"/>
        <v>1.5465757615913099E-6</v>
      </c>
      <c r="AE31">
        <f t="shared" si="2"/>
        <v>1.5442712104581404E-6</v>
      </c>
    </row>
    <row r="32" spans="1:31" x14ac:dyDescent="0.35">
      <c r="A32" t="s">
        <v>63</v>
      </c>
      <c r="B32">
        <f t="shared" ref="B32:AE32" si="3">SUM(B22,B27)</f>
        <v>4.3631138161346265E-6</v>
      </c>
      <c r="C32">
        <f t="shared" si="3"/>
        <v>3.4240678318928285E-6</v>
      </c>
      <c r="D32">
        <f t="shared" si="3"/>
        <v>3.2058149976676381E-6</v>
      </c>
      <c r="E32">
        <f t="shared" si="3"/>
        <v>2.9522965182640142E-6</v>
      </c>
      <c r="F32">
        <f t="shared" si="3"/>
        <v>2.8086971089862339E-6</v>
      </c>
      <c r="G32">
        <f t="shared" si="3"/>
        <v>2.8054722694689443E-6</v>
      </c>
      <c r="H32">
        <f t="shared" si="3"/>
        <v>2.8812331209137541E-6</v>
      </c>
      <c r="I32">
        <f t="shared" si="3"/>
        <v>3.0068324012621311E-6</v>
      </c>
      <c r="J32">
        <f t="shared" si="3"/>
        <v>3.079664969635014E-6</v>
      </c>
      <c r="K32">
        <f t="shared" si="3"/>
        <v>3.1450954891316376E-6</v>
      </c>
      <c r="L32">
        <f t="shared" si="3"/>
        <v>3.1880224582499897E-6</v>
      </c>
      <c r="M32">
        <f t="shared" si="3"/>
        <v>3.2058488898328224E-6</v>
      </c>
      <c r="N32">
        <f t="shared" si="3"/>
        <v>3.2527556464479456E-6</v>
      </c>
      <c r="O32">
        <f t="shared" si="3"/>
        <v>3.2284100568919061E-6</v>
      </c>
      <c r="P32">
        <f t="shared" si="3"/>
        <v>3.2029070498948216E-6</v>
      </c>
      <c r="Q32">
        <f t="shared" si="3"/>
        <v>3.1964853318965192E-6</v>
      </c>
      <c r="R32">
        <f t="shared" si="3"/>
        <v>3.1990230077646966E-6</v>
      </c>
      <c r="S32">
        <f t="shared" si="3"/>
        <v>3.211988455555965E-6</v>
      </c>
      <c r="T32">
        <f t="shared" si="3"/>
        <v>3.2103845088386163E-6</v>
      </c>
      <c r="U32">
        <f t="shared" si="3"/>
        <v>3.2377405699671537E-6</v>
      </c>
      <c r="V32">
        <f t="shared" si="3"/>
        <v>3.233409151256596E-6</v>
      </c>
      <c r="W32">
        <f t="shared" si="3"/>
        <v>3.2151497472635336E-6</v>
      </c>
      <c r="X32">
        <f t="shared" si="3"/>
        <v>3.2068453194892413E-6</v>
      </c>
      <c r="Y32">
        <f t="shared" si="3"/>
        <v>3.1652630220245778E-6</v>
      </c>
      <c r="Z32">
        <f t="shared" si="3"/>
        <v>3.1538532246152696E-6</v>
      </c>
      <c r="AA32">
        <f t="shared" si="3"/>
        <v>3.1492955757021067E-6</v>
      </c>
      <c r="AB32">
        <f t="shared" si="3"/>
        <v>3.1400099697457279E-6</v>
      </c>
      <c r="AC32">
        <f t="shared" si="3"/>
        <v>3.1519933920507799E-6</v>
      </c>
      <c r="AD32">
        <f t="shared" si="3"/>
        <v>3.1356150032254488E-6</v>
      </c>
      <c r="AE32">
        <f t="shared" si="3"/>
        <v>3.12803756239436E-6</v>
      </c>
    </row>
    <row r="33" spans="1:31" x14ac:dyDescent="0.35">
      <c r="A33" t="s">
        <v>24</v>
      </c>
      <c r="B33">
        <f t="shared" ref="B33:AE33" si="4">SUM(B23,B28)</f>
        <v>6.0723236674170564E-7</v>
      </c>
      <c r="C33">
        <f t="shared" si="4"/>
        <v>6.081211887736649E-7</v>
      </c>
      <c r="D33">
        <f t="shared" si="4"/>
        <v>6.0989968014171304E-7</v>
      </c>
      <c r="E33">
        <f t="shared" si="4"/>
        <v>6.1078850217367219E-7</v>
      </c>
      <c r="F33">
        <f t="shared" si="4"/>
        <v>6.1256614623759071E-7</v>
      </c>
      <c r="G33">
        <f t="shared" si="4"/>
        <v>6.1345581557367969E-7</v>
      </c>
      <c r="H33">
        <f t="shared" si="4"/>
        <v>6.1523345963759811E-7</v>
      </c>
      <c r="I33">
        <f t="shared" si="4"/>
        <v>6.1612228166955747E-7</v>
      </c>
      <c r="J33">
        <f t="shared" si="4"/>
        <v>6.179007730376054E-7</v>
      </c>
      <c r="K33">
        <f t="shared" si="4"/>
        <v>6.1967926440565353E-7</v>
      </c>
      <c r="L33">
        <f t="shared" si="4"/>
        <v>6.20568086437613E-7</v>
      </c>
      <c r="M33">
        <f t="shared" si="4"/>
        <v>6.2234657780566103E-7</v>
      </c>
      <c r="N33">
        <f t="shared" si="4"/>
        <v>6.2412422186957966E-7</v>
      </c>
      <c r="O33">
        <f t="shared" si="4"/>
        <v>6.2501304390153881E-7</v>
      </c>
      <c r="P33">
        <f t="shared" si="4"/>
        <v>6.2679153526958684E-7</v>
      </c>
      <c r="Q33">
        <f t="shared" si="4"/>
        <v>6.2857002663763508E-7</v>
      </c>
      <c r="R33">
        <f t="shared" si="4"/>
        <v>6.2945884866959424E-7</v>
      </c>
      <c r="S33">
        <f t="shared" si="4"/>
        <v>6.3123649273351276E-7</v>
      </c>
      <c r="T33">
        <f t="shared" si="4"/>
        <v>6.3301498410156089E-7</v>
      </c>
      <c r="U33">
        <f t="shared" si="4"/>
        <v>6.3479347546960892E-7</v>
      </c>
      <c r="V33">
        <f t="shared" si="4"/>
        <v>6.3657111953352755E-7</v>
      </c>
      <c r="W33">
        <f t="shared" si="4"/>
        <v>6.3834961090157558E-7</v>
      </c>
      <c r="X33">
        <f t="shared" si="4"/>
        <v>6.401272549654942E-7</v>
      </c>
      <c r="Y33">
        <f t="shared" si="4"/>
        <v>6.4190574633354234E-7</v>
      </c>
      <c r="Z33">
        <f t="shared" si="4"/>
        <v>6.4368423770159037E-7</v>
      </c>
      <c r="AA33">
        <f t="shared" si="4"/>
        <v>6.45461881765509E-7</v>
      </c>
      <c r="AB33">
        <f t="shared" si="4"/>
        <v>6.4724037313355703E-7</v>
      </c>
      <c r="AC33">
        <f t="shared" si="4"/>
        <v>6.4901801719747565E-7</v>
      </c>
      <c r="AD33">
        <f t="shared" si="4"/>
        <v>6.5079650856552368E-7</v>
      </c>
      <c r="AE33">
        <f t="shared" si="4"/>
        <v>6.525741526294422E-7</v>
      </c>
    </row>
    <row r="35" spans="1:31" x14ac:dyDescent="0.35">
      <c r="A35" s="1" t="s">
        <v>77</v>
      </c>
    </row>
    <row r="36" spans="1:31" x14ac:dyDescent="0.35">
      <c r="A36" t="s">
        <v>22</v>
      </c>
      <c r="B36">
        <f>B31-B14</f>
        <v>-4.8617525031156403E-8</v>
      </c>
      <c r="C36">
        <f>C31-C14</f>
        <v>5.6103489468531864E-8</v>
      </c>
      <c r="D36">
        <f t="shared" ref="C36:AE36" si="5">D31-D14</f>
        <v>3.5243474967924288E-8</v>
      </c>
      <c r="E36">
        <f t="shared" si="5"/>
        <v>1.9062294539161005E-8</v>
      </c>
      <c r="F36">
        <f t="shared" si="5"/>
        <v>3.5125271053713928E-8</v>
      </c>
      <c r="G36">
        <f t="shared" si="5"/>
        <v>3.8688396237470335E-8</v>
      </c>
      <c r="H36">
        <f t="shared" si="5"/>
        <v>4.8586060679890571E-8</v>
      </c>
      <c r="I36">
        <f t="shared" si="5"/>
        <v>5.1058988611719694E-8</v>
      </c>
      <c r="J36">
        <f t="shared" si="5"/>
        <v>6.5246009480600731E-8</v>
      </c>
      <c r="K36">
        <f t="shared" si="5"/>
        <v>7.0616208892395733E-8</v>
      </c>
      <c r="L36">
        <f t="shared" si="5"/>
        <v>7.2057616335466663E-8</v>
      </c>
      <c r="M36">
        <f t="shared" si="5"/>
        <v>7.5079044444747071E-8</v>
      </c>
      <c r="N36">
        <f t="shared" si="5"/>
        <v>8.4302351304657779E-8</v>
      </c>
      <c r="O36">
        <f t="shared" si="5"/>
        <v>8.3691772812547853E-8</v>
      </c>
      <c r="P36">
        <f t="shared" si="5"/>
        <v>9.4807192687699239E-8</v>
      </c>
      <c r="Q36">
        <f t="shared" si="5"/>
        <v>9.8398380671232352E-8</v>
      </c>
      <c r="R36">
        <f t="shared" si="5"/>
        <v>9.9560860892281417E-8</v>
      </c>
      <c r="S36">
        <f t="shared" si="5"/>
        <v>1.0545489923323991E-7</v>
      </c>
      <c r="T36">
        <f t="shared" si="5"/>
        <v>1.096745238541944E-7</v>
      </c>
      <c r="U36">
        <f t="shared" si="5"/>
        <v>1.229601335787353E-7</v>
      </c>
      <c r="V36">
        <f t="shared" si="5"/>
        <v>1.2912034332363579E-7</v>
      </c>
      <c r="W36">
        <f t="shared" si="5"/>
        <v>1.2623242611026151E-7</v>
      </c>
      <c r="X36">
        <f t="shared" si="5"/>
        <v>1.3141213863872479E-7</v>
      </c>
      <c r="Y36">
        <f t="shared" si="5"/>
        <v>1.3494124830760075E-7</v>
      </c>
      <c r="Z36">
        <f t="shared" si="5"/>
        <v>1.3611733473460186E-7</v>
      </c>
      <c r="AA36">
        <f t="shared" si="5"/>
        <v>1.5260295402154804E-7</v>
      </c>
      <c r="AB36">
        <f t="shared" si="5"/>
        <v>1.5388959087191142E-7</v>
      </c>
      <c r="AC36">
        <f t="shared" si="5"/>
        <v>1.5385132341767073E-7</v>
      </c>
      <c r="AD36">
        <f t="shared" si="5"/>
        <v>1.5608954429682264E-7</v>
      </c>
      <c r="AE36">
        <f t="shared" si="5"/>
        <v>1.5543559602324045E-7</v>
      </c>
    </row>
    <row r="37" spans="1:31" x14ac:dyDescent="0.35">
      <c r="A37" t="s">
        <v>63</v>
      </c>
      <c r="B37">
        <f t="shared" ref="B37:AE37" si="6">B32-B15</f>
        <v>-4.4229275565643451E-10</v>
      </c>
      <c r="C37">
        <f t="shared" si="6"/>
        <v>2.1660313308484306E-7</v>
      </c>
      <c r="D37">
        <f t="shared" si="6"/>
        <v>3.3219320975015716E-7</v>
      </c>
      <c r="E37">
        <f t="shared" si="6"/>
        <v>3.7984813591172505E-7</v>
      </c>
      <c r="F37">
        <f t="shared" si="6"/>
        <v>3.8625629704395273E-7</v>
      </c>
      <c r="G37">
        <f t="shared" si="6"/>
        <v>4.2610077373878995E-7</v>
      </c>
      <c r="H37">
        <f t="shared" si="6"/>
        <v>4.7207295389895621E-7</v>
      </c>
      <c r="I37">
        <f t="shared" si="6"/>
        <v>4.8960198173229453E-7</v>
      </c>
      <c r="J37">
        <f t="shared" si="6"/>
        <v>5.3246709764918549E-7</v>
      </c>
      <c r="K37">
        <f t="shared" si="6"/>
        <v>5.5554766213972011E-7</v>
      </c>
      <c r="L37">
        <f t="shared" si="6"/>
        <v>5.8548037512639744E-7</v>
      </c>
      <c r="M37">
        <f t="shared" si="6"/>
        <v>5.9823738610178322E-7</v>
      </c>
      <c r="N37">
        <f t="shared" si="6"/>
        <v>5.7412649978964458E-7</v>
      </c>
      <c r="O37">
        <f t="shared" si="6"/>
        <v>5.5700502524264639E-7</v>
      </c>
      <c r="P37">
        <f t="shared" si="6"/>
        <v>5.6911469586301035E-7</v>
      </c>
      <c r="Q37">
        <f t="shared" si="6"/>
        <v>5.78081715466657E-7</v>
      </c>
      <c r="R37">
        <f t="shared" si="6"/>
        <v>5.9697659755692467E-7</v>
      </c>
      <c r="S37">
        <f t="shared" si="6"/>
        <v>6.3477907129940565E-7</v>
      </c>
      <c r="T37">
        <f t="shared" si="6"/>
        <v>6.2438942806214732E-7</v>
      </c>
      <c r="U37">
        <f t="shared" si="6"/>
        <v>6.7596483043141259E-7</v>
      </c>
      <c r="V37">
        <f t="shared" si="6"/>
        <v>6.9736180161641522E-7</v>
      </c>
      <c r="W37">
        <f t="shared" si="6"/>
        <v>7.2911791309000912E-7</v>
      </c>
      <c r="X37">
        <f t="shared" si="6"/>
        <v>7.3992781917555405E-7</v>
      </c>
      <c r="Y37">
        <f t="shared" si="6"/>
        <v>7.1520263736945045E-7</v>
      </c>
      <c r="Z37">
        <f t="shared" si="6"/>
        <v>7.1240992295825975E-7</v>
      </c>
      <c r="AA37">
        <f t="shared" si="6"/>
        <v>7.271275956895594E-7</v>
      </c>
      <c r="AB37">
        <f t="shared" si="6"/>
        <v>7.2935515824630016E-7</v>
      </c>
      <c r="AC37">
        <f t="shared" si="6"/>
        <v>7.6668314167620032E-7</v>
      </c>
      <c r="AD37">
        <f t="shared" si="6"/>
        <v>7.5707132362992249E-7</v>
      </c>
      <c r="AE37">
        <f t="shared" si="6"/>
        <v>7.502759445104621E-7</v>
      </c>
    </row>
    <row r="38" spans="1:31" x14ac:dyDescent="0.35">
      <c r="A38" t="s">
        <v>24</v>
      </c>
      <c r="B38">
        <f t="shared" ref="B38:AE38" si="7">B33-B16</f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-8.4730412951104501E-13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-8.4730412961692413E-13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</row>
    <row r="40" spans="1:31" x14ac:dyDescent="0.35">
      <c r="A40" t="s">
        <v>66</v>
      </c>
    </row>
    <row r="41" spans="1:31" x14ac:dyDescent="0.35">
      <c r="A41" t="s">
        <v>22</v>
      </c>
      <c r="C41" s="31">
        <f>-C36/C21</f>
        <v>-3.4881472635437408E-2</v>
      </c>
      <c r="D41" s="31">
        <f t="shared" ref="D41:AE41" si="8">-D36/D21</f>
        <v>-2.209914499323028E-2</v>
      </c>
      <c r="E41" s="31">
        <f t="shared" si="8"/>
        <v>-1.1958205151164908E-2</v>
      </c>
      <c r="F41" s="31">
        <f t="shared" si="8"/>
        <v>-2.2591544905304295E-2</v>
      </c>
      <c r="G41" s="31">
        <f t="shared" si="8"/>
        <v>-2.5301390587339389E-2</v>
      </c>
      <c r="H41" s="31">
        <f t="shared" si="8"/>
        <v>-3.1797623685120117E-2</v>
      </c>
      <c r="I41" s="31">
        <f t="shared" si="8"/>
        <v>-3.3593668880831776E-2</v>
      </c>
      <c r="J41" s="31">
        <f t="shared" si="8"/>
        <v>-4.2766818762586624E-2</v>
      </c>
      <c r="K41" s="31">
        <f t="shared" si="8"/>
        <v>-4.6356205211819615E-2</v>
      </c>
      <c r="L41" s="31">
        <f t="shared" si="8"/>
        <v>-4.7333080994506886E-2</v>
      </c>
      <c r="M41" s="31">
        <f t="shared" si="8"/>
        <v>-4.9606188065405725E-2</v>
      </c>
      <c r="N41" s="31">
        <f t="shared" si="8"/>
        <v>-5.5802716395671748E-2</v>
      </c>
      <c r="O41" s="31">
        <f t="shared" si="8"/>
        <v>-5.5600199726836386E-2</v>
      </c>
      <c r="P41" s="31">
        <f t="shared" si="8"/>
        <v>-6.344029537731434E-2</v>
      </c>
      <c r="Q41" s="31">
        <f t="shared" si="8"/>
        <v>-6.6379496645544878E-2</v>
      </c>
      <c r="R41" s="31">
        <f t="shared" si="8"/>
        <v>-6.7278237145676337E-2</v>
      </c>
      <c r="S41" s="31">
        <f t="shared" si="8"/>
        <v>-7.1286865567246574E-2</v>
      </c>
      <c r="T41" s="31">
        <f t="shared" si="8"/>
        <v>-7.4244597744427487E-2</v>
      </c>
      <c r="U41" s="31">
        <f t="shared" si="8"/>
        <v>-8.3016486283127008E-2</v>
      </c>
      <c r="V41" s="31">
        <f t="shared" si="8"/>
        <v>-8.7370129424141685E-2</v>
      </c>
      <c r="W41" s="31">
        <f t="shared" si="8"/>
        <v>-8.5909206460940801E-2</v>
      </c>
      <c r="X41" s="31">
        <f t="shared" si="8"/>
        <v>-8.9982881684352076E-2</v>
      </c>
      <c r="Y41" s="31">
        <f t="shared" si="8"/>
        <v>-9.2665275896835098E-2</v>
      </c>
      <c r="Z41" s="31">
        <f t="shared" si="8"/>
        <v>-9.3629500166963725E-2</v>
      </c>
      <c r="AA41" s="31">
        <f t="shared" si="8"/>
        <v>-0.10513147791804757</v>
      </c>
      <c r="AB41" s="31">
        <f t="shared" si="8"/>
        <v>-0.10633726623188983</v>
      </c>
      <c r="AC41" s="31">
        <f t="shared" si="8"/>
        <v>-0.1068143718669748</v>
      </c>
      <c r="AD41" s="31">
        <f t="shared" si="8"/>
        <v>-0.10828958786235138</v>
      </c>
      <c r="AE41" s="31">
        <f t="shared" si="8"/>
        <v>-0.10799682688729159</v>
      </c>
    </row>
    <row r="42" spans="1:31" x14ac:dyDescent="0.35">
      <c r="A42" t="s">
        <v>63</v>
      </c>
      <c r="C42" s="31">
        <f>-C37/C22</f>
        <v>-6.787447170021052E-2</v>
      </c>
      <c r="D42" s="31">
        <f t="shared" ref="D42:AE42" si="9">-D37/D22</f>
        <v>-0.11118248645784742</v>
      </c>
      <c r="E42" s="31">
        <f t="shared" si="9"/>
        <v>-0.13804926946407789</v>
      </c>
      <c r="F42" s="31">
        <f t="shared" si="9"/>
        <v>-0.14755527950346251</v>
      </c>
      <c r="G42" s="31">
        <f t="shared" si="9"/>
        <v>-0.16296353251072918</v>
      </c>
      <c r="H42" s="31">
        <f t="shared" si="9"/>
        <v>-0.17579835566909113</v>
      </c>
      <c r="I42" s="31">
        <f t="shared" si="9"/>
        <v>-0.17471010838971754</v>
      </c>
      <c r="J42" s="31">
        <f t="shared" si="9"/>
        <v>-0.18551259114612842</v>
      </c>
      <c r="K42" s="31">
        <f t="shared" si="9"/>
        <v>-0.18952721296164082</v>
      </c>
      <c r="L42" s="31">
        <f t="shared" si="9"/>
        <v>-0.19704937327627137</v>
      </c>
      <c r="M42" s="31">
        <f t="shared" si="9"/>
        <v>-0.20022328857765334</v>
      </c>
      <c r="N42" s="31">
        <f t="shared" si="9"/>
        <v>-0.18938267262310604</v>
      </c>
      <c r="O42" s="31">
        <f t="shared" si="9"/>
        <v>-0.18512049781097639</v>
      </c>
      <c r="P42" s="31">
        <f t="shared" si="9"/>
        <v>-0.19065120410221634</v>
      </c>
      <c r="Q42" s="31">
        <f t="shared" si="9"/>
        <v>-0.19404417256970974</v>
      </c>
      <c r="R42" s="31">
        <f t="shared" si="9"/>
        <v>-0.20022764088973211</v>
      </c>
      <c r="S42" s="31">
        <f t="shared" si="9"/>
        <v>-0.21204728272384227</v>
      </c>
      <c r="T42" s="31">
        <f t="shared" si="9"/>
        <v>-0.20868084069670056</v>
      </c>
      <c r="U42" s="31">
        <f t="shared" si="9"/>
        <v>-0.22400934761451932</v>
      </c>
      <c r="V42" s="31">
        <f t="shared" si="9"/>
        <v>-0.23140971074498079</v>
      </c>
      <c r="W42" s="31">
        <f t="shared" si="9"/>
        <v>-0.24332159273718276</v>
      </c>
      <c r="X42" s="31">
        <f t="shared" si="9"/>
        <v>-0.24756852606752192</v>
      </c>
      <c r="Y42" s="31">
        <f t="shared" si="9"/>
        <v>-0.24243950619738297</v>
      </c>
      <c r="Z42" s="31">
        <f t="shared" si="9"/>
        <v>-0.24236648788486398</v>
      </c>
      <c r="AA42" s="31">
        <f t="shared" si="9"/>
        <v>-0.2477315339089155</v>
      </c>
      <c r="AB42" s="31">
        <f t="shared" si="9"/>
        <v>-0.24922529540401714</v>
      </c>
      <c r="AC42" s="31">
        <f t="shared" si="9"/>
        <v>-0.26098449277301999</v>
      </c>
      <c r="AD42" s="31">
        <f t="shared" si="9"/>
        <v>-0.25905868109477365</v>
      </c>
      <c r="AE42" s="31">
        <f t="shared" si="9"/>
        <v>-0.25735532000058275</v>
      </c>
    </row>
    <row r="44" spans="1:31" x14ac:dyDescent="0.35">
      <c r="A44" t="s">
        <v>67</v>
      </c>
    </row>
    <row r="45" spans="1:31" x14ac:dyDescent="0.35">
      <c r="A45" t="s">
        <v>22</v>
      </c>
      <c r="C45" s="38">
        <f>C41/MAX($C41:$AE41)</f>
        <v>2.9169488392695313</v>
      </c>
      <c r="D45">
        <f t="shared" ref="D45:AE45" si="10">D41/MAX($C41:$AE41)</f>
        <v>1.8480319340463476</v>
      </c>
      <c r="E45">
        <f t="shared" si="10"/>
        <v>1</v>
      </c>
      <c r="F45">
        <f t="shared" si="10"/>
        <v>1.8892086746900758</v>
      </c>
      <c r="G45">
        <f t="shared" si="10"/>
        <v>2.1158184081558975</v>
      </c>
      <c r="H45">
        <f t="shared" si="10"/>
        <v>2.6590632359257151</v>
      </c>
      <c r="I45">
        <f t="shared" si="10"/>
        <v>2.8092567786027027</v>
      </c>
      <c r="J45">
        <f t="shared" si="10"/>
        <v>3.5763576742468324</v>
      </c>
      <c r="K45">
        <f t="shared" si="10"/>
        <v>3.8765186435444141</v>
      </c>
      <c r="L45">
        <f t="shared" si="10"/>
        <v>3.958209480115495</v>
      </c>
      <c r="M45">
        <f t="shared" si="10"/>
        <v>4.1482971263938673</v>
      </c>
      <c r="N45">
        <f t="shared" si="10"/>
        <v>4.6664792659319554</v>
      </c>
      <c r="O45">
        <f t="shared" si="10"/>
        <v>4.6495438925815797</v>
      </c>
      <c r="P45">
        <f t="shared" si="10"/>
        <v>5.3051686750109237</v>
      </c>
      <c r="Q45">
        <f t="shared" si="10"/>
        <v>5.5509581752808881</v>
      </c>
      <c r="R45">
        <f t="shared" si="10"/>
        <v>5.6261149809026678</v>
      </c>
      <c r="S45">
        <f t="shared" si="10"/>
        <v>5.9613348881459993</v>
      </c>
      <c r="T45">
        <f t="shared" si="10"/>
        <v>6.2086740280747694</v>
      </c>
      <c r="U45">
        <f t="shared" si="10"/>
        <v>6.9422196085204275</v>
      </c>
      <c r="V45">
        <f t="shared" si="10"/>
        <v>7.3062912301375365</v>
      </c>
      <c r="W45">
        <f t="shared" si="10"/>
        <v>7.1841221466728191</v>
      </c>
      <c r="X45">
        <f t="shared" si="10"/>
        <v>7.5247815660351334</v>
      </c>
      <c r="Y45">
        <f t="shared" si="10"/>
        <v>7.7490956816214274</v>
      </c>
      <c r="Z45">
        <f t="shared" si="10"/>
        <v>7.8297285406449824</v>
      </c>
      <c r="AA45">
        <f t="shared" si="10"/>
        <v>8.7915767114771555</v>
      </c>
      <c r="AB45">
        <f t="shared" si="10"/>
        <v>8.8924102645563821</v>
      </c>
      <c r="AC45">
        <f t="shared" si="10"/>
        <v>8.9323080275612661</v>
      </c>
      <c r="AD45">
        <f t="shared" si="10"/>
        <v>9.0556723599780646</v>
      </c>
      <c r="AE45">
        <f t="shared" si="10"/>
        <v>9.0311903435417378</v>
      </c>
    </row>
    <row r="46" spans="1:31" x14ac:dyDescent="0.35">
      <c r="A46" t="s">
        <v>63</v>
      </c>
      <c r="C46">
        <f>C42/MAX($C42:$AE42)</f>
        <v>1</v>
      </c>
      <c r="D46">
        <f t="shared" ref="D46:AE46" si="11">D42/MAX($C42:$AE42)</f>
        <v>1.6380604323363386</v>
      </c>
      <c r="E46">
        <f t="shared" si="11"/>
        <v>2.0338908871927135</v>
      </c>
      <c r="F46">
        <f t="shared" si="11"/>
        <v>2.1739436905702627</v>
      </c>
      <c r="G46">
        <f t="shared" si="11"/>
        <v>2.4009547099019812</v>
      </c>
      <c r="H46">
        <f t="shared" si="11"/>
        <v>2.5900511822112033</v>
      </c>
      <c r="I46">
        <f t="shared" si="11"/>
        <v>2.5740179483293959</v>
      </c>
      <c r="J46">
        <f t="shared" si="11"/>
        <v>2.7331717875537147</v>
      </c>
      <c r="K46">
        <f t="shared" si="11"/>
        <v>2.7923195306587258</v>
      </c>
      <c r="L46">
        <f t="shared" si="11"/>
        <v>2.9031441179623974</v>
      </c>
      <c r="M46">
        <f t="shared" si="11"/>
        <v>2.9499056650047168</v>
      </c>
      <c r="N46">
        <f t="shared" si="11"/>
        <v>2.7901900063336869</v>
      </c>
      <c r="O46">
        <f t="shared" si="11"/>
        <v>2.727395045203751</v>
      </c>
      <c r="P46">
        <f t="shared" si="11"/>
        <v>2.8088793816957991</v>
      </c>
      <c r="Q46">
        <f t="shared" si="11"/>
        <v>2.8588682564892491</v>
      </c>
      <c r="R46">
        <f t="shared" si="11"/>
        <v>2.9499697879653786</v>
      </c>
      <c r="S46">
        <f t="shared" si="11"/>
        <v>3.1241095129317165</v>
      </c>
      <c r="T46">
        <f t="shared" si="11"/>
        <v>3.0745114542976739</v>
      </c>
      <c r="U46">
        <f t="shared" si="11"/>
        <v>3.3003475681391494</v>
      </c>
      <c r="V46">
        <f t="shared" si="11"/>
        <v>3.4093777078232943</v>
      </c>
      <c r="W46">
        <f t="shared" si="11"/>
        <v>3.5848764143887704</v>
      </c>
      <c r="X46">
        <f t="shared" si="11"/>
        <v>3.6474468215530003</v>
      </c>
      <c r="Y46">
        <f t="shared" si="11"/>
        <v>3.5718805631106076</v>
      </c>
      <c r="Z46">
        <f t="shared" si="11"/>
        <v>3.5708047784939483</v>
      </c>
      <c r="AA46">
        <f t="shared" si="11"/>
        <v>3.6498484290692037</v>
      </c>
      <c r="AB46">
        <f t="shared" si="11"/>
        <v>3.6718561362039175</v>
      </c>
      <c r="AC46">
        <f t="shared" si="11"/>
        <v>3.8451053280494341</v>
      </c>
      <c r="AD46">
        <f t="shared" si="11"/>
        <v>3.8167321911393994</v>
      </c>
      <c r="AE46">
        <f t="shared" si="11"/>
        <v>3.7916364364097812</v>
      </c>
    </row>
    <row r="50" spans="1:31" x14ac:dyDescent="0.35">
      <c r="A50" t="s">
        <v>1317</v>
      </c>
      <c r="B50" s="1" t="s">
        <v>1318</v>
      </c>
    </row>
    <row r="51" spans="1:31" x14ac:dyDescent="0.35">
      <c r="A51" s="1" t="s">
        <v>72</v>
      </c>
    </row>
    <row r="52" spans="1:31" x14ac:dyDescent="0.35">
      <c r="A52" t="s">
        <v>22</v>
      </c>
      <c r="B52" s="39">
        <v>2.2149051678379163E-6</v>
      </c>
      <c r="C52">
        <v>2.2449073519177009E-6</v>
      </c>
      <c r="D52">
        <v>2.2749095359974859E-6</v>
      </c>
      <c r="E52">
        <v>2.3049117200772709E-6</v>
      </c>
      <c r="F52">
        <v>2.3349139041570559E-6</v>
      </c>
      <c r="G52">
        <v>2.3649160882368409E-6</v>
      </c>
      <c r="H52">
        <v>2.3949182723166259E-6</v>
      </c>
      <c r="I52">
        <v>2.4249204563964105E-6</v>
      </c>
      <c r="J52">
        <v>2.4549226404761955E-6</v>
      </c>
      <c r="K52">
        <v>2.5149270086357643E-6</v>
      </c>
      <c r="L52">
        <v>2.5210038027202826E-6</v>
      </c>
      <c r="M52">
        <v>2.5270805968048006E-6</v>
      </c>
      <c r="N52">
        <v>2.5331573908893189E-6</v>
      </c>
      <c r="O52">
        <v>2.5392341849738373E-6</v>
      </c>
      <c r="P52">
        <v>2.5453109790583556E-6</v>
      </c>
      <c r="Q52">
        <v>2.551387773142874E-6</v>
      </c>
      <c r="R52">
        <v>2.5574645672273923E-6</v>
      </c>
      <c r="S52">
        <v>2.5635413613119107E-6</v>
      </c>
      <c r="T52">
        <v>2.569618155396429E-6</v>
      </c>
      <c r="U52">
        <v>2.575694949480947E-6</v>
      </c>
      <c r="V52">
        <v>2.5817717435654653E-6</v>
      </c>
      <c r="W52">
        <v>2.5878485376499837E-6</v>
      </c>
      <c r="X52">
        <v>2.593925331734502E-6</v>
      </c>
      <c r="Y52">
        <v>2.6000021258190204E-6</v>
      </c>
      <c r="Z52">
        <v>2.6060789199035387E-6</v>
      </c>
      <c r="AA52">
        <v>2.6121557139880571E-6</v>
      </c>
      <c r="AB52">
        <v>2.6182325080725754E-6</v>
      </c>
      <c r="AC52">
        <v>2.6243093021570934E-6</v>
      </c>
      <c r="AD52">
        <v>2.6303860962416117E-6</v>
      </c>
      <c r="AE52">
        <v>2.6364628903261301E-6</v>
      </c>
    </row>
    <row r="53" spans="1:31" x14ac:dyDescent="0.35">
      <c r="A53" t="s">
        <v>63</v>
      </c>
      <c r="B53">
        <v>3.6014573733066043E-6</v>
      </c>
      <c r="C53">
        <v>3.6725632052502703E-6</v>
      </c>
      <c r="D53">
        <v>3.7436690371939363E-6</v>
      </c>
      <c r="E53">
        <v>3.8147748691376019E-6</v>
      </c>
      <c r="F53">
        <v>3.8858807010812683E-6</v>
      </c>
      <c r="G53">
        <v>3.956986533024933E-6</v>
      </c>
      <c r="H53">
        <v>4.0280923649685994E-6</v>
      </c>
      <c r="I53">
        <v>4.099198196912265E-6</v>
      </c>
      <c r="J53">
        <v>4.1703040288559305E-6</v>
      </c>
      <c r="K53">
        <v>4.2414098607995961E-6</v>
      </c>
      <c r="L53">
        <v>4.2993211649004983E-6</v>
      </c>
      <c r="M53">
        <v>4.3572324690014013E-6</v>
      </c>
      <c r="N53">
        <v>4.4151437731023052E-6</v>
      </c>
      <c r="O53">
        <v>4.4730550772032091E-6</v>
      </c>
      <c r="P53">
        <v>4.5309663813041122E-6</v>
      </c>
      <c r="Q53">
        <v>4.5888776854050161E-6</v>
      </c>
      <c r="R53">
        <v>4.6467889895059183E-6</v>
      </c>
      <c r="S53">
        <v>4.7047002936068213E-6</v>
      </c>
      <c r="T53">
        <v>4.7626115977077252E-6</v>
      </c>
      <c r="U53">
        <v>4.8205229018086283E-6</v>
      </c>
      <c r="V53">
        <v>4.8784342059095322E-6</v>
      </c>
      <c r="W53">
        <v>4.9363455100104352E-6</v>
      </c>
      <c r="X53">
        <v>4.9942568141113383E-6</v>
      </c>
      <c r="Y53">
        <v>5.0521681182122413E-6</v>
      </c>
      <c r="Z53">
        <v>5.1100794223131452E-6</v>
      </c>
      <c r="AA53">
        <v>5.1679907264140483E-6</v>
      </c>
      <c r="AB53">
        <v>5.2259020305149513E-6</v>
      </c>
      <c r="AC53">
        <v>5.2838133346158552E-6</v>
      </c>
      <c r="AD53">
        <v>5.3417246387167583E-6</v>
      </c>
      <c r="AE53">
        <v>5.3996359428176647E-6</v>
      </c>
    </row>
    <row r="54" spans="1:31" x14ac:dyDescent="0.35">
      <c r="A54" t="s">
        <v>24</v>
      </c>
      <c r="B54">
        <v>1.0226644444444445E-7</v>
      </c>
      <c r="C54">
        <v>1.0226644444444445E-7</v>
      </c>
      <c r="D54">
        <v>1.0226644444444445E-7</v>
      </c>
      <c r="E54">
        <v>1.0226644444444445E-7</v>
      </c>
      <c r="F54">
        <v>1.0226644444444445E-7</v>
      </c>
      <c r="G54">
        <v>1.0226644444444445E-7</v>
      </c>
      <c r="H54">
        <v>1.0226644444444445E-7</v>
      </c>
      <c r="I54">
        <v>1.0226644444444445E-7</v>
      </c>
      <c r="J54">
        <v>1.0226644444444445E-7</v>
      </c>
      <c r="K54">
        <v>1.0226644444444445E-7</v>
      </c>
      <c r="L54">
        <v>1.0226644444444445E-7</v>
      </c>
      <c r="M54">
        <v>1.0226644444444445E-7</v>
      </c>
      <c r="N54">
        <v>1.0226644444444445E-7</v>
      </c>
      <c r="O54">
        <v>1.0226644444444445E-7</v>
      </c>
      <c r="P54">
        <v>1.0226644444444445E-7</v>
      </c>
      <c r="Q54">
        <v>1.0226644444444445E-7</v>
      </c>
      <c r="R54">
        <v>1.0226644444444445E-7</v>
      </c>
      <c r="S54">
        <v>1.0226644444444445E-7</v>
      </c>
      <c r="T54">
        <v>1.0226644444444445E-7</v>
      </c>
      <c r="U54">
        <v>1.0226644444444445E-7</v>
      </c>
      <c r="V54">
        <v>1.0226644444444445E-7</v>
      </c>
      <c r="W54">
        <v>1.0226644444444445E-7</v>
      </c>
      <c r="X54">
        <v>1.0226644444444445E-7</v>
      </c>
      <c r="Y54">
        <v>1.0226644444444445E-7</v>
      </c>
      <c r="Z54">
        <v>1.0226644444444445E-7</v>
      </c>
      <c r="AA54">
        <v>1.0226644444444445E-7</v>
      </c>
      <c r="AB54">
        <v>1.0226644444444445E-7</v>
      </c>
      <c r="AC54">
        <v>1.0226644444444445E-7</v>
      </c>
      <c r="AD54">
        <v>1.0226644444444445E-7</v>
      </c>
      <c r="AE54">
        <v>1.0226644444444445E-7</v>
      </c>
    </row>
    <row r="56" spans="1:31" x14ac:dyDescent="0.35">
      <c r="A56" s="1" t="s">
        <v>1319</v>
      </c>
    </row>
    <row r="57" spans="1:31" x14ac:dyDescent="0.35">
      <c r="A57" t="s">
        <v>22</v>
      </c>
      <c r="B57">
        <v>4.7620461108515194E-7</v>
      </c>
      <c r="C57">
        <v>4.826550806623056E-7</v>
      </c>
      <c r="D57">
        <v>4.8910555023945952E-7</v>
      </c>
      <c r="E57">
        <v>4.9555601981661333E-7</v>
      </c>
      <c r="F57">
        <v>5.0200648939376693E-7</v>
      </c>
      <c r="G57">
        <v>5.0845695897092075E-7</v>
      </c>
      <c r="H57">
        <v>5.1490742854807456E-7</v>
      </c>
      <c r="I57">
        <v>5.2135789812522827E-7</v>
      </c>
      <c r="J57">
        <v>5.2780836770238208E-7</v>
      </c>
      <c r="K57">
        <v>5.4070930685668928E-7</v>
      </c>
      <c r="L57">
        <v>5.4201581758486063E-7</v>
      </c>
      <c r="M57">
        <v>5.4332232831303209E-7</v>
      </c>
      <c r="N57">
        <v>5.4462883904120344E-7</v>
      </c>
      <c r="O57">
        <v>5.45935349769375E-7</v>
      </c>
      <c r="P57">
        <v>5.4724186049754646E-7</v>
      </c>
      <c r="Q57">
        <v>5.4854837122571791E-7</v>
      </c>
      <c r="R57">
        <v>5.4985488195388937E-7</v>
      </c>
      <c r="S57">
        <v>5.5116139268206083E-7</v>
      </c>
      <c r="T57">
        <v>5.5246790341023228E-7</v>
      </c>
      <c r="U57">
        <v>5.5377441413840363E-7</v>
      </c>
      <c r="V57">
        <v>5.5508092486657509E-7</v>
      </c>
      <c r="W57">
        <v>5.5638743559474655E-7</v>
      </c>
      <c r="X57">
        <v>5.57693946322918E-7</v>
      </c>
      <c r="Y57">
        <v>5.5900045705108935E-7</v>
      </c>
      <c r="Z57">
        <v>5.6030696777926081E-7</v>
      </c>
      <c r="AA57">
        <v>5.6161347850743227E-7</v>
      </c>
      <c r="AB57">
        <v>5.6291998923560372E-7</v>
      </c>
      <c r="AC57">
        <v>5.6422649996377507E-7</v>
      </c>
      <c r="AD57">
        <v>5.6553301069194653E-7</v>
      </c>
      <c r="AE57">
        <v>5.6683952142011788E-7</v>
      </c>
    </row>
    <row r="58" spans="1:31" x14ac:dyDescent="0.35">
      <c r="A58" t="s">
        <v>63</v>
      </c>
      <c r="B58">
        <v>9.9861914686187747E-7</v>
      </c>
      <c r="C58">
        <v>1.0183355110645429E-6</v>
      </c>
      <c r="D58">
        <v>1.0380518752672083E-6</v>
      </c>
      <c r="E58">
        <v>1.0577682394698737E-6</v>
      </c>
      <c r="F58">
        <v>1.0774846036725393E-6</v>
      </c>
      <c r="G58">
        <v>1.0972009678752043E-6</v>
      </c>
      <c r="H58">
        <v>1.1169173320778699E-6</v>
      </c>
      <c r="I58">
        <v>1.1366336962805351E-6</v>
      </c>
      <c r="J58">
        <v>1.1563500604832005E-6</v>
      </c>
      <c r="K58">
        <v>1.1760664246858657E-6</v>
      </c>
      <c r="L58">
        <v>1.1921241843926826E-6</v>
      </c>
      <c r="M58">
        <v>1.2081819440995E-6</v>
      </c>
      <c r="N58">
        <v>1.2242397038063173E-6</v>
      </c>
      <c r="O58">
        <v>1.2402974635131349E-6</v>
      </c>
      <c r="P58">
        <v>1.2563552232199521E-6</v>
      </c>
      <c r="Q58">
        <v>1.2724129829267694E-6</v>
      </c>
      <c r="R58">
        <v>1.2884707426335866E-6</v>
      </c>
      <c r="S58">
        <v>1.3045285023404037E-6</v>
      </c>
      <c r="T58">
        <v>1.3205862620472211E-6</v>
      </c>
      <c r="U58">
        <v>1.3366440217540384E-6</v>
      </c>
      <c r="V58">
        <v>1.3527017814608558E-6</v>
      </c>
      <c r="W58">
        <v>1.3687595411676729E-6</v>
      </c>
      <c r="X58">
        <v>1.3848173008744903E-6</v>
      </c>
      <c r="Y58">
        <v>1.4008750605813074E-6</v>
      </c>
      <c r="Z58">
        <v>1.4169328202881248E-6</v>
      </c>
      <c r="AA58">
        <v>1.4329905799949422E-6</v>
      </c>
      <c r="AB58">
        <v>1.4490483397017593E-6</v>
      </c>
      <c r="AC58">
        <v>1.4651060994085767E-6</v>
      </c>
      <c r="AD58">
        <v>1.481163859115394E-6</v>
      </c>
      <c r="AE58">
        <v>1.4972216188222122E-6</v>
      </c>
    </row>
    <row r="59" spans="1:31" x14ac:dyDescent="0.35">
      <c r="A59" t="s">
        <v>24</v>
      </c>
      <c r="B59">
        <v>2.1987285555555558E-8</v>
      </c>
      <c r="C59">
        <v>2.1987285555555558E-8</v>
      </c>
      <c r="D59">
        <v>2.1987285555555558E-8</v>
      </c>
      <c r="E59">
        <v>2.1987285555555558E-8</v>
      </c>
      <c r="F59">
        <v>2.1987285555555558E-8</v>
      </c>
      <c r="G59">
        <v>2.1987285555555558E-8</v>
      </c>
      <c r="H59">
        <v>2.1987285555555558E-8</v>
      </c>
      <c r="I59">
        <v>2.1987285555555558E-8</v>
      </c>
      <c r="J59">
        <v>2.1987285555555558E-8</v>
      </c>
      <c r="K59">
        <v>2.1987285555555558E-8</v>
      </c>
      <c r="L59">
        <v>2.1987285555555558E-8</v>
      </c>
      <c r="M59">
        <v>2.1987285555555558E-8</v>
      </c>
      <c r="N59">
        <v>2.1987285555555558E-8</v>
      </c>
      <c r="O59">
        <v>2.1987285555555558E-8</v>
      </c>
      <c r="P59">
        <v>2.1987285555555558E-8</v>
      </c>
      <c r="Q59">
        <v>2.1987285555555558E-8</v>
      </c>
      <c r="R59">
        <v>2.1987285555555558E-8</v>
      </c>
      <c r="S59">
        <v>2.1987285555555558E-8</v>
      </c>
      <c r="T59">
        <v>2.1987285555555558E-8</v>
      </c>
      <c r="U59">
        <v>2.1987285555555558E-8</v>
      </c>
      <c r="V59">
        <v>2.1987285555555558E-8</v>
      </c>
      <c r="W59">
        <v>2.1987285555555558E-8</v>
      </c>
      <c r="X59">
        <v>2.1987285555555558E-8</v>
      </c>
      <c r="Y59">
        <v>2.1987285555555558E-8</v>
      </c>
      <c r="Z59">
        <v>2.1987285555555558E-8</v>
      </c>
      <c r="AA59">
        <v>2.1987285555555558E-8</v>
      </c>
      <c r="AB59">
        <v>2.1987285555555558E-8</v>
      </c>
      <c r="AC59">
        <v>2.1987285555555558E-8</v>
      </c>
      <c r="AD59">
        <v>2.1987285555555558E-8</v>
      </c>
      <c r="AE59">
        <v>2.1987285555555558E-8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9EB5-FB92-466C-B875-4F3B03CAA2D5}">
  <dimension ref="A1:AD3"/>
  <sheetViews>
    <sheetView workbookViewId="0">
      <selection activeCell="C24" sqref="C24"/>
    </sheetView>
  </sheetViews>
  <sheetFormatPr defaultRowHeight="14.5" x14ac:dyDescent="0.35"/>
  <cols>
    <col min="1" max="1" width="33.1796875" bestFit="1" customWidth="1"/>
    <col min="2" max="2" width="20.453125" bestFit="1" customWidth="1"/>
  </cols>
  <sheetData>
    <row r="1" spans="1:30" x14ac:dyDescent="0.35"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t="s">
        <v>1298</v>
      </c>
      <c r="B2" s="7">
        <f>('Table 3'!G94-'Table 3'!G93)/'Table 3'!G93</f>
        <v>-6.3259007624596339E-2</v>
      </c>
      <c r="C2" s="7">
        <f>('Table 3'!H94-'Table 3'!H93)/'Table 3'!H93</f>
        <v>-0.10362207737871372</v>
      </c>
      <c r="D2" s="7">
        <f>('Table 3'!I94-'Table 3'!I93)/'Table 3'!I93</f>
        <v>-0.12866191914052039</v>
      </c>
      <c r="E2" s="7">
        <f>('Table 3'!J94-'Table 3'!J93)/'Table 3'!J93</f>
        <v>-0.1375215204972271</v>
      </c>
      <c r="F2" s="7">
        <f>('Table 3'!K94-'Table 3'!K93)/'Table 3'!K93</f>
        <v>-0.15188201229999962</v>
      </c>
      <c r="G2" s="7">
        <f>('Table 3'!L94-'Table 3'!L93)/'Table 3'!L93</f>
        <v>-0.16384406748359273</v>
      </c>
      <c r="H2" s="7">
        <f>('Table 3'!M94-'Table 3'!M93)/'Table 3'!M93</f>
        <v>-0.16282982101921684</v>
      </c>
      <c r="I2" s="7">
        <f>('Table 3'!N94-'Table 3'!N93)/'Table 3'!N93</f>
        <v>-0.17289773494819188</v>
      </c>
      <c r="J2" s="7">
        <f>('Table 3'!O94-'Table 3'!O93)/'Table 3'!O93</f>
        <v>-0.17663936248024922</v>
      </c>
      <c r="K2" s="7">
        <f>('Table 3'!P94-'Table 3'!P93)/'Table 3'!P93</f>
        <v>-0.18365001589348484</v>
      </c>
      <c r="L2" s="7">
        <f>('Table 3'!Q94-'Table 3'!Q93)/'Table 3'!Q93</f>
        <v>-0.18660810495437266</v>
      </c>
      <c r="M2" s="7">
        <f>('Table 3'!R94-'Table 3'!R93)/'Table 3'!R93</f>
        <v>-0.17650465088473485</v>
      </c>
      <c r="N2" s="7">
        <f>('Table 3'!S94-'Table 3'!S93)/'Table 3'!S93</f>
        <v>-0.1725323039598301</v>
      </c>
      <c r="O2" s="7">
        <f>('Table 3'!T94-'Table 3'!T93)/'Table 3'!T93</f>
        <v>-0.17768692222326565</v>
      </c>
      <c r="P2" s="7">
        <f>('Table 3'!U94-'Table 3'!U93)/'Table 3'!U93</f>
        <v>-0.18084916883496943</v>
      </c>
      <c r="Q2" s="7">
        <f>('Table 3'!V94-'Table 3'!V93)/'Table 3'!V93</f>
        <v>-0.18661216130923036</v>
      </c>
      <c r="R2" s="7">
        <f>('Table 3'!W94-'Table 3'!W93)/'Table 3'!W93</f>
        <v>-0.19762806749862105</v>
      </c>
      <c r="S2" s="7">
        <f>('Table 3'!X94-'Table 3'!X93)/'Table 3'!X93</f>
        <v>-0.19449054352932491</v>
      </c>
      <c r="T2" s="7">
        <f>('Table 3'!Y94-'Table 3'!Y93)/'Table 3'!Y93</f>
        <v>-0.20877671197673206</v>
      </c>
      <c r="U2" s="7">
        <f>('Table 3'!Z94-'Table 3'!Z93)/'Table 3'!Z93</f>
        <v>-0.21567385041432194</v>
      </c>
      <c r="V2" s="7">
        <f>('Table 3'!AA94-'Table 3'!AA93)/'Table 3'!AA93</f>
        <v>-0.22677572443105451</v>
      </c>
      <c r="W2" s="7">
        <f>('Table 3'!AB94-'Table 3'!AB93)/'Table 3'!AB93</f>
        <v>-0.23073386629493042</v>
      </c>
      <c r="X2" s="7">
        <f>('Table 3'!AC94-'Table 3'!AC93)/'Table 3'!AC93</f>
        <v>-0.22595361977596085</v>
      </c>
      <c r="Y2" s="7">
        <f>('Table 3'!AD94-'Table 3'!AD93)/'Table 3'!AD93</f>
        <v>-0.22588556670869347</v>
      </c>
      <c r="Z2" s="7">
        <f>('Table 3'!AE94-'Table 3'!AE93)/'Table 3'!AE93</f>
        <v>-0.23088578960310935</v>
      </c>
      <c r="AA2" s="7">
        <f>('Table 3'!AF94-'Table 3'!AF93)/'Table 3'!AF93</f>
        <v>-0.23227797531654398</v>
      </c>
      <c r="AB2" s="7">
        <f>('Table 3'!AG94-'Table 3'!AG93)/'Table 3'!AG93</f>
        <v>-0.24323754726445454</v>
      </c>
      <c r="AC2" s="7">
        <f>('Table 3'!AH94-'Table 3'!AH93)/'Table 3'!AH93</f>
        <v>-0.24144269078032898</v>
      </c>
      <c r="AD2" s="7">
        <f>('Table 3'!AI94-'Table 3'!AI93)/'Table 3'!AI93</f>
        <v>-0.23985515824054313</v>
      </c>
    </row>
    <row r="3" spans="1:30" x14ac:dyDescent="0.35">
      <c r="B3" s="33">
        <f t="shared" ref="B3:AC3" si="0">B2/MIN($B$2:$AD$2)</f>
        <v>0.26007089915201048</v>
      </c>
      <c r="C3" s="33">
        <f t="shared" si="0"/>
        <v>0.42601184950304138</v>
      </c>
      <c r="D3" s="33">
        <f t="shared" si="0"/>
        <v>0.52895583180928729</v>
      </c>
      <c r="E3" s="33">
        <f t="shared" si="0"/>
        <v>0.56537949031244727</v>
      </c>
      <c r="F3" s="33">
        <f t="shared" si="0"/>
        <v>0.62441845022746145</v>
      </c>
      <c r="G3" s="33">
        <f t="shared" si="0"/>
        <v>0.6735969398073931</v>
      </c>
      <c r="H3" s="33">
        <f t="shared" si="0"/>
        <v>0.66942716225543819</v>
      </c>
      <c r="I3" s="33">
        <f t="shared" si="0"/>
        <v>0.71081844432600172</v>
      </c>
      <c r="J3" s="33">
        <f t="shared" si="0"/>
        <v>0.72620105105813315</v>
      </c>
      <c r="K3" s="33">
        <f t="shared" si="0"/>
        <v>0.75502330112634919</v>
      </c>
      <c r="L3" s="33">
        <f t="shared" si="0"/>
        <v>0.76718461871138344</v>
      </c>
      <c r="M3" s="33">
        <f t="shared" si="0"/>
        <v>0.72564722375215429</v>
      </c>
      <c r="N3" s="33">
        <f t="shared" si="0"/>
        <v>0.70931608174887673</v>
      </c>
      <c r="O3" s="33">
        <f t="shared" si="0"/>
        <v>0.73050778640716829</v>
      </c>
      <c r="P3" s="33">
        <f t="shared" si="0"/>
        <v>0.74350843802229782</v>
      </c>
      <c r="Q3" s="33">
        <f t="shared" si="0"/>
        <v>0.7672012952274202</v>
      </c>
      <c r="R3" s="33">
        <f t="shared" si="0"/>
        <v>0.81248997007749957</v>
      </c>
      <c r="S3" s="33">
        <f t="shared" si="0"/>
        <v>0.79959095837234961</v>
      </c>
      <c r="T3" s="33">
        <f t="shared" si="0"/>
        <v>0.85832435956009823</v>
      </c>
      <c r="U3" s="33">
        <f t="shared" si="0"/>
        <v>0.88667992602242207</v>
      </c>
      <c r="V3" s="33">
        <f t="shared" si="0"/>
        <v>0.93232203243892164</v>
      </c>
      <c r="W3" s="33">
        <f t="shared" si="0"/>
        <v>0.94859477449042939</v>
      </c>
      <c r="X3" s="33">
        <f t="shared" si="0"/>
        <v>0.92894218971176301</v>
      </c>
      <c r="Y3" s="33">
        <f t="shared" si="0"/>
        <v>0.92866240943921574</v>
      </c>
      <c r="Z3" s="33">
        <f t="shared" si="0"/>
        <v>0.94921936271657914</v>
      </c>
      <c r="AA3" s="33">
        <f t="shared" si="0"/>
        <v>0.95494292689937788</v>
      </c>
      <c r="AB3" s="33">
        <f t="shared" si="0"/>
        <v>1</v>
      </c>
      <c r="AC3" s="33">
        <f t="shared" si="0"/>
        <v>0.99262097277204431</v>
      </c>
      <c r="AD3" s="33">
        <f>AD2/MIN($B$2:$AD$2)</f>
        <v>0.98609429727461451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73"/>
  <sheetViews>
    <sheetView tabSelected="1" zoomScaleNormal="100" workbookViewId="0">
      <selection activeCell="C21" sqref="C21"/>
    </sheetView>
  </sheetViews>
  <sheetFormatPr defaultRowHeight="14.5" x14ac:dyDescent="0.35"/>
  <cols>
    <col min="1" max="1" width="85.26953125" customWidth="1"/>
    <col min="2" max="2" width="11.08984375" bestFit="1" customWidth="1"/>
    <col min="3" max="3" width="12.54296875" bestFit="1" customWidth="1"/>
    <col min="4" max="11" width="11.08984375" bestFit="1" customWidth="1"/>
    <col min="12" max="32" width="10.08984375" bestFit="1" customWidth="1"/>
  </cols>
  <sheetData>
    <row r="1" spans="1:32" x14ac:dyDescent="0.35">
      <c r="A1" s="1" t="s">
        <v>1321</v>
      </c>
    </row>
    <row r="2" spans="1:32" x14ac:dyDescent="0.35"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35">
      <c r="A3" t="s">
        <v>22</v>
      </c>
      <c r="C3">
        <v>0</v>
      </c>
      <c r="D3">
        <f>-('Table 9'!G134-'Table 9'!G133)</f>
        <v>0</v>
      </c>
      <c r="E3">
        <f>-('Table 9'!H134-'Table 9'!H133)</f>
        <v>0</v>
      </c>
      <c r="F3">
        <f>-('Table 9'!I134-'Table 9'!I133)</f>
        <v>-1.1945000000000014</v>
      </c>
      <c r="G3">
        <f>-('Table 9'!J134-'Table 9'!J133)</f>
        <v>-4.5108029999999957</v>
      </c>
      <c r="H3">
        <f>-('Table 9'!K134-'Table 9'!K133)</f>
        <v>-4.4183039999999991</v>
      </c>
      <c r="I3">
        <f>-('Table 9'!L134-'Table 9'!L133)</f>
        <v>-12.686614999999996</v>
      </c>
      <c r="J3">
        <f>-('Table 9'!M134-'Table 9'!M133)</f>
        <v>-16.126807999999997</v>
      </c>
      <c r="K3">
        <f>-('Table 9'!N134-'Table 9'!N133)</f>
        <v>-13.248490000000004</v>
      </c>
      <c r="L3">
        <f>-('Table 9'!O134-'Table 9'!O133)</f>
        <v>-13.040795000000003</v>
      </c>
      <c r="M3">
        <f>-('Table 9'!P134-'Table 9'!P133)</f>
        <v>-14.080185</v>
      </c>
      <c r="N3">
        <f>-('Table 9'!Q134-'Table 9'!Q133)</f>
        <v>-15.604186999999996</v>
      </c>
      <c r="O3">
        <f>-('Table 9'!R134-'Table 9'!R133)</f>
        <v>-20.172080999999991</v>
      </c>
      <c r="P3">
        <f>-('Table 9'!S134-'Table 9'!S133)</f>
        <v>-19.367888999999991</v>
      </c>
      <c r="Q3">
        <f>-('Table 9'!T134-'Table 9'!T133)</f>
        <v>-19.367896999999999</v>
      </c>
      <c r="R3">
        <f>-('Table 9'!U134-'Table 9'!U133)</f>
        <v>-20.124504000000002</v>
      </c>
      <c r="S3">
        <f>-('Table 9'!V134-'Table 9'!V133)</f>
        <v>-19.801513999999997</v>
      </c>
      <c r="T3">
        <f>-('Table 9'!W134-'Table 9'!W133)</f>
        <v>-19.801506000000003</v>
      </c>
      <c r="U3">
        <f>-('Table 9'!X134-'Table 9'!X133)</f>
        <v>-19.801506000000003</v>
      </c>
      <c r="V3">
        <f>-('Table 9'!Y134-'Table 9'!Y133)</f>
        <v>-22.311509000000001</v>
      </c>
      <c r="W3">
        <f>-('Table 9'!Z134-'Table 9'!Z133)</f>
        <v>-22.332504</v>
      </c>
      <c r="X3">
        <f>-('Table 9'!AA134-'Table 9'!AA133)</f>
        <v>-22.332504</v>
      </c>
      <c r="Y3">
        <f>-('Table 9'!AB134-'Table 9'!AB133)</f>
        <v>-22.332504</v>
      </c>
      <c r="Z3">
        <f>-('Table 9'!AC134-'Table 9'!AC133)</f>
        <v>-22.332504</v>
      </c>
      <c r="AA3">
        <f>-('Table 9'!AD134-'Table 9'!AD133)</f>
        <v>-22.33248900000001</v>
      </c>
      <c r="AB3">
        <f>-('Table 9'!AE134-'Table 9'!AE133)</f>
        <v>-22.33248900000001</v>
      </c>
      <c r="AC3">
        <f>-('Table 9'!AF134-'Table 9'!AF133)</f>
        <v>-22.33248900000001</v>
      </c>
      <c r="AD3">
        <f>-('Table 9'!AG134-'Table 9'!AG133)</f>
        <v>-22.33248900000001</v>
      </c>
      <c r="AE3">
        <f>-('Table 9'!AH134-'Table 9'!AH133)</f>
        <v>-22.33248900000001</v>
      </c>
      <c r="AF3">
        <f>-('Table 9'!AI134-'Table 9'!AI133)</f>
        <v>-22.33248900000001</v>
      </c>
    </row>
    <row r="4" spans="1:32" x14ac:dyDescent="0.35">
      <c r="A4" t="s">
        <v>24</v>
      </c>
      <c r="C4">
        <v>0</v>
      </c>
      <c r="D4">
        <f>-('Table 9'!G146-'Table 9'!G145)</f>
        <v>0</v>
      </c>
      <c r="E4">
        <f>-('Table 9'!H146-'Table 9'!H145)</f>
        <v>0</v>
      </c>
      <c r="F4">
        <f>-('Table 9'!I146-'Table 9'!I145)</f>
        <v>0</v>
      </c>
      <c r="G4">
        <f>-('Table 9'!J146-'Table 9'!J145)</f>
        <v>0</v>
      </c>
      <c r="H4">
        <f>-('Table 9'!K146-'Table 9'!K145)</f>
        <v>0</v>
      </c>
      <c r="I4">
        <f>-('Table 9'!L146-'Table 9'!L145)</f>
        <v>0</v>
      </c>
      <c r="J4">
        <f>-('Table 9'!M146-'Table 9'!M145)</f>
        <v>-10.190799999999999</v>
      </c>
      <c r="K4">
        <f>-('Table 9'!N146-'Table 9'!N145)</f>
        <v>-9.2062999999999988</v>
      </c>
      <c r="L4">
        <f>-('Table 9'!O146-'Table 9'!O145)</f>
        <v>-10.215298999999998</v>
      </c>
      <c r="M4">
        <f>-('Table 9'!P146-'Table 9'!P145)</f>
        <v>-11.089299999999998</v>
      </c>
      <c r="N4">
        <f>-('Table 9'!Q146-'Table 9'!Q145)</f>
        <v>-14.847798999999998</v>
      </c>
      <c r="O4">
        <f>-('Table 9'!R146-'Table 9'!R145)</f>
        <v>-25.809904000000003</v>
      </c>
      <c r="P4">
        <f>-('Table 9'!S146-'Table 9'!S145)</f>
        <v>-25.809904000000003</v>
      </c>
      <c r="Q4">
        <f>-('Table 9'!T146-'Table 9'!T145)</f>
        <v>-25.809904000000003</v>
      </c>
      <c r="R4">
        <f>-('Table 9'!U146-'Table 9'!U145)</f>
        <v>-25.809904000000003</v>
      </c>
      <c r="S4">
        <f>-('Table 9'!V146-'Table 9'!V145)</f>
        <v>-24.976605000000003</v>
      </c>
      <c r="T4">
        <f>-('Table 9'!W146-'Table 9'!W145)</f>
        <v>-24.976605000000003</v>
      </c>
      <c r="U4">
        <f>-('Table 9'!X146-'Table 9'!X145)</f>
        <v>-27.119408000000004</v>
      </c>
      <c r="V4">
        <f>-('Table 9'!Y146-'Table 9'!Y145)</f>
        <v>-27.119408000000004</v>
      </c>
      <c r="W4">
        <f>-('Table 9'!Z146-'Table 9'!Z145)</f>
        <v>-27.119408000000004</v>
      </c>
      <c r="X4">
        <f>-('Table 9'!AA146-'Table 9'!AA145)</f>
        <v>-27.119408000000004</v>
      </c>
      <c r="Y4">
        <f>-('Table 9'!AB146-'Table 9'!AB145)</f>
        <v>-28.057407999999999</v>
      </c>
      <c r="Z4">
        <f>-('Table 9'!AC146-'Table 9'!AC145)</f>
        <v>-28.057407999999999</v>
      </c>
      <c r="AA4">
        <f>-('Table 9'!AD146-'Table 9'!AD145)</f>
        <v>-28.658707000000003</v>
      </c>
      <c r="AB4">
        <f>-('Table 9'!AE146-'Table 9'!AE145)</f>
        <v>-31.174408000000003</v>
      </c>
      <c r="AC4">
        <f>-('Table 9'!AF146-'Table 9'!AF145)</f>
        <v>-31.174408000000003</v>
      </c>
      <c r="AD4">
        <f>-('Table 9'!AG146-'Table 9'!AG145)</f>
        <v>-29.949407000000001</v>
      </c>
      <c r="AE4">
        <f>-('Table 9'!AH146-'Table 9'!AH145)</f>
        <v>-29.949407000000001</v>
      </c>
      <c r="AF4">
        <f>-('Table 9'!AI146-'Table 9'!AI145)</f>
        <v>-29.949407000000001</v>
      </c>
    </row>
    <row r="6" spans="1:32" x14ac:dyDescent="0.35">
      <c r="A6" s="1" t="s">
        <v>75</v>
      </c>
    </row>
    <row r="7" spans="1:32" x14ac:dyDescent="0.35">
      <c r="A7" t="s">
        <v>1320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35">
      <c r="A8" t="s">
        <v>1299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-0.26300000000000001</v>
      </c>
      <c r="Q8">
        <v>-0.52600000000000002</v>
      </c>
      <c r="R8">
        <v>-0.78900000000000003</v>
      </c>
      <c r="S8">
        <v>-1.5780000000000001</v>
      </c>
      <c r="T8">
        <v>-3.419</v>
      </c>
      <c r="U8">
        <v>-3.419</v>
      </c>
      <c r="V8">
        <v>-3.419</v>
      </c>
      <c r="W8">
        <v>-3.419</v>
      </c>
      <c r="X8">
        <v>-23.407</v>
      </c>
      <c r="Y8">
        <v>-23.407</v>
      </c>
      <c r="Z8">
        <v>-23.407</v>
      </c>
      <c r="AA8">
        <v>-23.407</v>
      </c>
      <c r="AB8">
        <v>-23.407</v>
      </c>
      <c r="AC8">
        <v>-23.407</v>
      </c>
      <c r="AD8">
        <v>-23.294</v>
      </c>
      <c r="AE8">
        <v>-22.768000000000001</v>
      </c>
      <c r="AF8">
        <v>-22.768000000000001</v>
      </c>
    </row>
    <row r="9" spans="1:32" x14ac:dyDescent="0.35">
      <c r="A9" t="s">
        <v>1300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-0.156</v>
      </c>
      <c r="R9">
        <v>-0.46800000000000003</v>
      </c>
      <c r="S9">
        <v>-0.624</v>
      </c>
      <c r="T9">
        <v>-1.248</v>
      </c>
      <c r="U9">
        <v>-3.12</v>
      </c>
      <c r="V9">
        <v>-5.6159999999999997</v>
      </c>
      <c r="W9">
        <v>-8.2680000000000007</v>
      </c>
      <c r="X9">
        <v>-11.7</v>
      </c>
      <c r="Y9">
        <v>-22.152000000000001</v>
      </c>
      <c r="Z9">
        <v>-34.787999999999997</v>
      </c>
      <c r="AA9">
        <v>-36.972000000000001</v>
      </c>
      <c r="AB9">
        <v>-37.283999999999999</v>
      </c>
      <c r="AC9">
        <v>-37.44</v>
      </c>
      <c r="AD9">
        <v>-37.595999999999997</v>
      </c>
      <c r="AE9">
        <v>-37.908000000000001</v>
      </c>
      <c r="AF9">
        <v>-38.064</v>
      </c>
    </row>
    <row r="10" spans="1:32" x14ac:dyDescent="0.35">
      <c r="A10" t="s">
        <v>1301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0.5</v>
      </c>
      <c r="V10">
        <v>1</v>
      </c>
      <c r="W10">
        <v>2</v>
      </c>
      <c r="X10">
        <v>3.5</v>
      </c>
      <c r="Y10">
        <v>-56.954000000000001</v>
      </c>
      <c r="Z10">
        <v>-56.454000000000001</v>
      </c>
      <c r="AA10">
        <v>-56.454000000000001</v>
      </c>
      <c r="AB10">
        <v>-54.954000000000001</v>
      </c>
      <c r="AC10">
        <v>-53.454000000000001</v>
      </c>
      <c r="AD10">
        <v>-51.454000000000001</v>
      </c>
      <c r="AE10">
        <v>-47.454000000000001</v>
      </c>
      <c r="AF10">
        <v>-46.454000000000001</v>
      </c>
    </row>
    <row r="11" spans="1:32" x14ac:dyDescent="0.35">
      <c r="A11" t="s">
        <v>1302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1303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5.0000000000000001E-3</v>
      </c>
      <c r="I12">
        <v>5.0000000000000001E-3</v>
      </c>
      <c r="J12">
        <v>5.0000000000000001E-3</v>
      </c>
      <c r="K12">
        <v>0</v>
      </c>
      <c r="L12">
        <v>0</v>
      </c>
      <c r="M12">
        <v>0</v>
      </c>
      <c r="N12">
        <v>5.0000000000000001E-3</v>
      </c>
      <c r="O12">
        <v>5.0000000000000001E-3</v>
      </c>
      <c r="P12">
        <v>0.125</v>
      </c>
      <c r="Q12">
        <v>0.62</v>
      </c>
      <c r="R12">
        <v>1.4650000000000001</v>
      </c>
      <c r="S12">
        <v>3.1549999999999998</v>
      </c>
      <c r="T12">
        <v>6.9950000000000001</v>
      </c>
      <c r="U12">
        <v>11.994999999999999</v>
      </c>
      <c r="V12">
        <v>17.635000000000002</v>
      </c>
      <c r="W12">
        <v>26.76</v>
      </c>
      <c r="X12">
        <v>55.78</v>
      </c>
      <c r="Y12">
        <v>167.44499999999999</v>
      </c>
      <c r="Z12">
        <v>175.185</v>
      </c>
      <c r="AA12">
        <v>175.02</v>
      </c>
      <c r="AB12">
        <v>169.79499999999999</v>
      </c>
      <c r="AC12">
        <v>164.16499999999999</v>
      </c>
      <c r="AD12">
        <v>157.39500000000001</v>
      </c>
      <c r="AE12">
        <v>148.01</v>
      </c>
      <c r="AF12">
        <v>145.08500000000001</v>
      </c>
    </row>
    <row r="13" spans="1:32" x14ac:dyDescent="0.35">
      <c r="A13" t="s">
        <v>1304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2E-3</v>
      </c>
      <c r="I13">
        <v>4.0000000000000001E-3</v>
      </c>
      <c r="J13">
        <v>2E-3</v>
      </c>
      <c r="K13">
        <v>0</v>
      </c>
      <c r="L13">
        <v>0</v>
      </c>
      <c r="M13">
        <v>0</v>
      </c>
      <c r="N13">
        <v>4.0000000000000001E-3</v>
      </c>
      <c r="O13">
        <v>0</v>
      </c>
      <c r="P13">
        <v>9.6000000000000002E-2</v>
      </c>
      <c r="Q13">
        <v>0.51600000000000001</v>
      </c>
      <c r="R13">
        <v>1.252</v>
      </c>
      <c r="S13">
        <v>2.754</v>
      </c>
      <c r="T13">
        <v>6.234</v>
      </c>
      <c r="U13">
        <v>10.76</v>
      </c>
      <c r="V13">
        <v>15.853999999999999</v>
      </c>
      <c r="W13">
        <v>23.968</v>
      </c>
      <c r="X13">
        <v>49.884</v>
      </c>
      <c r="Y13">
        <v>150.648</v>
      </c>
      <c r="Z13">
        <v>156.76</v>
      </c>
      <c r="AA13">
        <v>155.38</v>
      </c>
      <c r="AB13">
        <v>149.916</v>
      </c>
      <c r="AC13">
        <v>144.25800000000001</v>
      </c>
      <c r="AD13">
        <v>137.35599999999999</v>
      </c>
      <c r="AE13">
        <v>128.01599999999999</v>
      </c>
      <c r="AF13">
        <v>124.71599999999999</v>
      </c>
    </row>
    <row r="14" spans="1:32" x14ac:dyDescent="0.35">
      <c r="A14" t="s">
        <v>1305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-0.156</v>
      </c>
      <c r="R14">
        <v>-0.156</v>
      </c>
      <c r="S14">
        <v>-0.312</v>
      </c>
      <c r="T14">
        <v>-0.59899999999999998</v>
      </c>
      <c r="U14">
        <v>-0.59899999999999998</v>
      </c>
      <c r="V14">
        <v>-0.59899999999999998</v>
      </c>
      <c r="W14">
        <v>-0.59899999999999998</v>
      </c>
      <c r="X14">
        <v>-0.59899999999999998</v>
      </c>
      <c r="Y14">
        <v>-0.59899999999999998</v>
      </c>
      <c r="Z14">
        <v>-0.59899999999999998</v>
      </c>
      <c r="AA14">
        <v>-0.59899999999999998</v>
      </c>
      <c r="AB14">
        <v>-0.59899999999999998</v>
      </c>
      <c r="AC14">
        <v>-0.59899999999999998</v>
      </c>
      <c r="AD14">
        <v>-0.59899999999999998</v>
      </c>
      <c r="AE14">
        <v>-0.59899999999999998</v>
      </c>
      <c r="AF14">
        <v>-0.59899999999999998</v>
      </c>
    </row>
    <row r="15" spans="1:32" x14ac:dyDescent="0.35">
      <c r="A15" t="s">
        <v>1306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-5.3999999999999999E-2</v>
      </c>
      <c r="R15">
        <v>-0.18</v>
      </c>
      <c r="S15">
        <v>-0.378</v>
      </c>
      <c r="T15">
        <v>-0.88200000000000001</v>
      </c>
      <c r="U15">
        <v>-2.34</v>
      </c>
      <c r="V15">
        <v>-4.2839999999999998</v>
      </c>
      <c r="W15">
        <v>-6.3179999999999996</v>
      </c>
      <c r="X15">
        <v>-8.2620000000000005</v>
      </c>
      <c r="Y15">
        <v>-13.554</v>
      </c>
      <c r="Z15">
        <v>-21.096</v>
      </c>
      <c r="AA15">
        <v>-22.5</v>
      </c>
      <c r="AB15">
        <v>-22.698</v>
      </c>
      <c r="AC15">
        <v>-22.968</v>
      </c>
      <c r="AD15">
        <v>-22.68</v>
      </c>
      <c r="AE15">
        <v>-22.463999999999999</v>
      </c>
      <c r="AF15">
        <v>-22.265999999999998</v>
      </c>
    </row>
    <row r="16" spans="1:32" x14ac:dyDescent="0.35">
      <c r="A16" t="s">
        <v>1307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-5.1999999999999998E-2</v>
      </c>
      <c r="R16">
        <v>-0.16900000000000001</v>
      </c>
      <c r="S16">
        <v>-0.33800000000000002</v>
      </c>
      <c r="T16">
        <v>-0.61099999999999999</v>
      </c>
      <c r="U16">
        <v>-0.89200000000000002</v>
      </c>
      <c r="V16">
        <v>-0.94399999999999995</v>
      </c>
      <c r="W16">
        <v>-0.996</v>
      </c>
      <c r="X16">
        <v>-1.0349999999999999</v>
      </c>
      <c r="Y16">
        <v>-1.0740000000000001</v>
      </c>
      <c r="Z16">
        <v>-1.1000000000000001</v>
      </c>
      <c r="AA16">
        <v>-1.165</v>
      </c>
      <c r="AB16">
        <v>-1.204</v>
      </c>
      <c r="AC16">
        <v>-1.23</v>
      </c>
      <c r="AD16">
        <v>-1.2689999999999999</v>
      </c>
      <c r="AE16">
        <v>-1.3340000000000001</v>
      </c>
      <c r="AF16">
        <v>-1.373</v>
      </c>
    </row>
    <row r="17" spans="1:32" x14ac:dyDescent="0.35">
      <c r="A17" t="s">
        <v>1308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1E-3</v>
      </c>
      <c r="Q17">
        <v>6.0000000000000001E-3</v>
      </c>
      <c r="R17">
        <v>1.4E-2</v>
      </c>
      <c r="S17">
        <v>2.9000000000000001E-2</v>
      </c>
      <c r="T17">
        <v>6.2E-2</v>
      </c>
      <c r="U17">
        <v>0.10100000000000001</v>
      </c>
      <c r="V17">
        <v>0.14000000000000001</v>
      </c>
      <c r="W17">
        <v>0.19700000000000001</v>
      </c>
      <c r="X17">
        <v>3.2480000000000002</v>
      </c>
      <c r="Y17">
        <v>8.202</v>
      </c>
      <c r="Z17">
        <v>10.37</v>
      </c>
      <c r="AA17">
        <v>10.896000000000001</v>
      </c>
      <c r="AB17">
        <v>10.983000000000001</v>
      </c>
      <c r="AC17">
        <v>10.97</v>
      </c>
      <c r="AD17">
        <v>10.775</v>
      </c>
      <c r="AE17">
        <v>10.478999999999999</v>
      </c>
      <c r="AF17">
        <v>10.436999999999999</v>
      </c>
    </row>
    <row r="18" spans="1:32" x14ac:dyDescent="0.35">
      <c r="A18" t="s">
        <v>1309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0.05</v>
      </c>
      <c r="Q18">
        <v>0.1</v>
      </c>
      <c r="R18">
        <v>0.15</v>
      </c>
      <c r="S18">
        <v>0.25</v>
      </c>
      <c r="T18">
        <v>0.5</v>
      </c>
      <c r="U18">
        <v>0.8</v>
      </c>
      <c r="V18">
        <v>1.05</v>
      </c>
      <c r="W18">
        <v>1.45</v>
      </c>
      <c r="X18">
        <v>29.6</v>
      </c>
      <c r="Y18">
        <v>75.55</v>
      </c>
      <c r="Z18">
        <v>95.15</v>
      </c>
      <c r="AA18">
        <v>99.9</v>
      </c>
      <c r="AB18">
        <v>100.8</v>
      </c>
      <c r="AC18">
        <v>100.8</v>
      </c>
      <c r="AD18">
        <v>99.3</v>
      </c>
      <c r="AE18">
        <v>97</v>
      </c>
      <c r="AF18">
        <v>96.7</v>
      </c>
    </row>
    <row r="19" spans="1:32" x14ac:dyDescent="0.35">
      <c r="A19" t="s">
        <v>1310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-0.26300000000000001</v>
      </c>
      <c r="T19">
        <v>-1.052</v>
      </c>
      <c r="U19">
        <v>-1.052</v>
      </c>
      <c r="V19">
        <v>-1.052</v>
      </c>
      <c r="W19">
        <v>-3.1560000000000001</v>
      </c>
      <c r="X19">
        <v>-16.832000000000001</v>
      </c>
      <c r="Y19">
        <v>-16.832000000000001</v>
      </c>
      <c r="Z19">
        <v>-14.763</v>
      </c>
      <c r="AA19">
        <v>-13.974</v>
      </c>
      <c r="AB19">
        <v>-13.711</v>
      </c>
      <c r="AC19">
        <v>-12.396000000000001</v>
      </c>
      <c r="AD19">
        <v>-11.87</v>
      </c>
      <c r="AE19">
        <v>-11.606999999999999</v>
      </c>
      <c r="AF19">
        <v>-11.606999999999999</v>
      </c>
    </row>
    <row r="20" spans="1:32" x14ac:dyDescent="0.35">
      <c r="A20" t="s">
        <v>1311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0.01</v>
      </c>
      <c r="Q20">
        <v>0.06</v>
      </c>
      <c r="R20">
        <v>0.14499999999999999</v>
      </c>
      <c r="S20">
        <v>0.32500000000000001</v>
      </c>
      <c r="T20">
        <v>0.73</v>
      </c>
      <c r="U20">
        <v>1.26</v>
      </c>
      <c r="V20">
        <v>1.855</v>
      </c>
      <c r="W20">
        <v>2.79</v>
      </c>
      <c r="X20">
        <v>5.6950000000000003</v>
      </c>
      <c r="Y20">
        <v>16.835000000000001</v>
      </c>
      <c r="Z20">
        <v>17.600000000000001</v>
      </c>
      <c r="AA20">
        <v>17.585000000000001</v>
      </c>
      <c r="AB20">
        <v>17.079999999999998</v>
      </c>
      <c r="AC20">
        <v>16.535</v>
      </c>
      <c r="AD20">
        <v>15.885</v>
      </c>
      <c r="AE20">
        <v>14.994999999999999</v>
      </c>
      <c r="AF20">
        <v>14.725</v>
      </c>
    </row>
    <row r="21" spans="1:32" x14ac:dyDescent="0.35">
      <c r="A21" t="s">
        <v>1312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1313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1314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-1.6E-2</v>
      </c>
      <c r="R23">
        <v>-0.08</v>
      </c>
      <c r="S23">
        <v>-0.192</v>
      </c>
      <c r="T23">
        <v>-0.48</v>
      </c>
      <c r="U23">
        <v>-1.216</v>
      </c>
      <c r="V23">
        <v>-2.1920000000000002</v>
      </c>
      <c r="W23">
        <v>-3.2480000000000002</v>
      </c>
      <c r="X23">
        <v>-5.6959999999999997</v>
      </c>
      <c r="Y23">
        <v>-9.68</v>
      </c>
      <c r="Z23">
        <v>-9.68</v>
      </c>
      <c r="AA23">
        <v>-9.6959999999999997</v>
      </c>
      <c r="AB23">
        <v>-9.68</v>
      </c>
      <c r="AC23">
        <v>-9.6639999999999997</v>
      </c>
      <c r="AD23">
        <v>-9.6479999999999997</v>
      </c>
      <c r="AE23">
        <v>-9.6319999999999997</v>
      </c>
      <c r="AF23">
        <v>-9.6159999999999997</v>
      </c>
    </row>
    <row r="25" spans="1:32" x14ac:dyDescent="0.35">
      <c r="A25" t="s">
        <v>1538</v>
      </c>
      <c r="B25">
        <f>B8</f>
        <v>0</v>
      </c>
      <c r="C25">
        <f>B25+C8</f>
        <v>0</v>
      </c>
      <c r="D25">
        <f t="shared" ref="D25:AF25" si="0">C25+D8</f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-0.26300000000000001</v>
      </c>
      <c r="Q25">
        <f t="shared" si="0"/>
        <v>-0.78900000000000003</v>
      </c>
      <c r="R25">
        <f t="shared" si="0"/>
        <v>-1.5780000000000001</v>
      </c>
      <c r="S25">
        <f t="shared" si="0"/>
        <v>-3.1560000000000001</v>
      </c>
      <c r="T25">
        <f t="shared" si="0"/>
        <v>-6.5750000000000002</v>
      </c>
      <c r="U25">
        <f t="shared" si="0"/>
        <v>-9.9939999999999998</v>
      </c>
      <c r="V25">
        <f t="shared" si="0"/>
        <v>-13.413</v>
      </c>
      <c r="W25">
        <f t="shared" si="0"/>
        <v>-16.832000000000001</v>
      </c>
      <c r="X25">
        <f t="shared" si="0"/>
        <v>-40.239000000000004</v>
      </c>
      <c r="Y25">
        <f t="shared" si="0"/>
        <v>-63.646000000000001</v>
      </c>
      <c r="Z25">
        <f t="shared" si="0"/>
        <v>-87.052999999999997</v>
      </c>
      <c r="AA25">
        <f t="shared" si="0"/>
        <v>-110.46</v>
      </c>
      <c r="AB25">
        <f t="shared" si="0"/>
        <v>-133.86699999999999</v>
      </c>
      <c r="AC25">
        <f t="shared" si="0"/>
        <v>-157.274</v>
      </c>
      <c r="AD25">
        <f t="shared" si="0"/>
        <v>-180.56800000000001</v>
      </c>
      <c r="AE25">
        <f t="shared" si="0"/>
        <v>-203.33600000000001</v>
      </c>
      <c r="AF25">
        <f>AE25+AF8</f>
        <v>-226.10400000000001</v>
      </c>
    </row>
    <row r="26" spans="1:32" x14ac:dyDescent="0.35">
      <c r="A26" t="s">
        <v>1539</v>
      </c>
      <c r="B26">
        <f>B10</f>
        <v>0</v>
      </c>
      <c r="C26">
        <f>B26+C10</f>
        <v>0</v>
      </c>
      <c r="D26">
        <f t="shared" ref="D26:AF26" si="1">C26+D10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0.5</v>
      </c>
      <c r="V26">
        <f t="shared" si="1"/>
        <v>1.5</v>
      </c>
      <c r="W26">
        <f t="shared" si="1"/>
        <v>3.5</v>
      </c>
      <c r="X26">
        <f t="shared" si="1"/>
        <v>7</v>
      </c>
      <c r="Y26">
        <f t="shared" si="1"/>
        <v>-49.954000000000001</v>
      </c>
      <c r="Z26">
        <f t="shared" si="1"/>
        <v>-106.408</v>
      </c>
      <c r="AA26">
        <f t="shared" si="1"/>
        <v>-162.86199999999999</v>
      </c>
      <c r="AB26">
        <f t="shared" si="1"/>
        <v>-217.816</v>
      </c>
      <c r="AC26">
        <f t="shared" si="1"/>
        <v>-271.27</v>
      </c>
      <c r="AD26">
        <f t="shared" si="1"/>
        <v>-322.72399999999999</v>
      </c>
      <c r="AE26">
        <f t="shared" si="1"/>
        <v>-370.178</v>
      </c>
      <c r="AF26">
        <f t="shared" si="1"/>
        <v>-416.63200000000001</v>
      </c>
    </row>
    <row r="27" spans="1:32" x14ac:dyDescent="0.35">
      <c r="A27" t="s">
        <v>76</v>
      </c>
    </row>
    <row r="28" spans="1:32" x14ac:dyDescent="0.35">
      <c r="A28" t="s">
        <v>22</v>
      </c>
      <c r="B28" s="75">
        <v>3500</v>
      </c>
    </row>
    <row r="29" spans="1:32" x14ac:dyDescent="0.35">
      <c r="A29" t="s">
        <v>24</v>
      </c>
      <c r="B29" s="75">
        <v>6000</v>
      </c>
    </row>
    <row r="47" spans="1:32" x14ac:dyDescent="0.35">
      <c r="A47" s="1" t="s">
        <v>1374</v>
      </c>
      <c r="B47">
        <v>2020</v>
      </c>
      <c r="C47">
        <f>B47+1</f>
        <v>2021</v>
      </c>
      <c r="D47">
        <f t="shared" ref="D47:AF47" si="2">C47+1</f>
        <v>2022</v>
      </c>
      <c r="E47">
        <f t="shared" si="2"/>
        <v>2023</v>
      </c>
      <c r="F47">
        <f t="shared" si="2"/>
        <v>2024</v>
      </c>
      <c r="G47">
        <f t="shared" si="2"/>
        <v>2025</v>
      </c>
      <c r="H47">
        <f t="shared" si="2"/>
        <v>2026</v>
      </c>
      <c r="I47">
        <f t="shared" si="2"/>
        <v>2027</v>
      </c>
      <c r="J47">
        <f t="shared" si="2"/>
        <v>2028</v>
      </c>
      <c r="K47">
        <f t="shared" si="2"/>
        <v>2029</v>
      </c>
      <c r="L47">
        <f t="shared" si="2"/>
        <v>2030</v>
      </c>
      <c r="M47">
        <f t="shared" si="2"/>
        <v>2031</v>
      </c>
      <c r="N47">
        <f t="shared" si="2"/>
        <v>2032</v>
      </c>
      <c r="O47">
        <f t="shared" si="2"/>
        <v>2033</v>
      </c>
      <c r="P47">
        <f t="shared" si="2"/>
        <v>2034</v>
      </c>
      <c r="Q47">
        <f t="shared" si="2"/>
        <v>2035</v>
      </c>
      <c r="R47">
        <f t="shared" si="2"/>
        <v>2036</v>
      </c>
      <c r="S47">
        <f t="shared" si="2"/>
        <v>2037</v>
      </c>
      <c r="T47">
        <f t="shared" si="2"/>
        <v>2038</v>
      </c>
      <c r="U47">
        <f t="shared" si="2"/>
        <v>2039</v>
      </c>
      <c r="V47">
        <f t="shared" si="2"/>
        <v>2040</v>
      </c>
      <c r="W47">
        <f t="shared" si="2"/>
        <v>2041</v>
      </c>
      <c r="X47">
        <f t="shared" si="2"/>
        <v>2042</v>
      </c>
      <c r="Y47">
        <f t="shared" si="2"/>
        <v>2043</v>
      </c>
      <c r="Z47">
        <f t="shared" si="2"/>
        <v>2044</v>
      </c>
      <c r="AA47">
        <f t="shared" si="2"/>
        <v>2045</v>
      </c>
      <c r="AB47">
        <f t="shared" si="2"/>
        <v>2046</v>
      </c>
      <c r="AC47">
        <f t="shared" si="2"/>
        <v>2047</v>
      </c>
      <c r="AD47">
        <f t="shared" si="2"/>
        <v>2048</v>
      </c>
      <c r="AE47">
        <f t="shared" si="2"/>
        <v>2049</v>
      </c>
      <c r="AF47">
        <f t="shared" si="2"/>
        <v>2050</v>
      </c>
    </row>
    <row r="48" spans="1:32" x14ac:dyDescent="0.35">
      <c r="A48" t="s">
        <v>1370</v>
      </c>
      <c r="B48">
        <f>-B56/10^3</f>
        <v>-4.4341000000000061</v>
      </c>
      <c r="C48">
        <f>-C56/10^3+B48</f>
        <v>-6.5371000000000006</v>
      </c>
      <c r="D48">
        <f t="shared" ref="D48:AF48" si="3">-D56/10^3+C48</f>
        <v>-8.7009000000000079</v>
      </c>
      <c r="E48">
        <f t="shared" si="3"/>
        <v>-10.965671130000016</v>
      </c>
      <c r="F48">
        <f t="shared" si="3"/>
        <v>-16.158665460000009</v>
      </c>
      <c r="G48">
        <f t="shared" si="3"/>
        <v>-18.265112830000017</v>
      </c>
      <c r="H48">
        <f t="shared" si="3"/>
        <v>-19.78964967000001</v>
      </c>
      <c r="I48">
        <f t="shared" si="3"/>
        <v>-23.518749670000016</v>
      </c>
      <c r="J48">
        <f t="shared" si="3"/>
        <v>-24.637349670000013</v>
      </c>
      <c r="K48">
        <f t="shared" si="3"/>
        <v>-28.560049670000012</v>
      </c>
      <c r="L48">
        <f t="shared" si="3"/>
        <v>-34.871263960000014</v>
      </c>
      <c r="M48">
        <f t="shared" si="3"/>
        <v>-37.543563960000014</v>
      </c>
      <c r="N48">
        <f t="shared" si="3"/>
        <v>-41.34716396000001</v>
      </c>
      <c r="O48">
        <f t="shared" si="3"/>
        <v>-46.254058700000016</v>
      </c>
      <c r="P48">
        <f t="shared" si="3"/>
        <v>-47.828858700000012</v>
      </c>
      <c r="Q48">
        <f t="shared" si="3"/>
        <v>-51.767058700000014</v>
      </c>
      <c r="R48">
        <f t="shared" si="3"/>
        <v>-54.711958696842117</v>
      </c>
      <c r="S48">
        <f t="shared" si="3"/>
        <v>-57.555658696842116</v>
      </c>
      <c r="T48">
        <f t="shared" si="3"/>
        <v>-60.518358696842114</v>
      </c>
      <c r="U48">
        <f t="shared" si="3"/>
        <v>-63.057677446842114</v>
      </c>
      <c r="V48">
        <f t="shared" si="3"/>
        <v>-65.139577446842111</v>
      </c>
      <c r="W48">
        <f t="shared" si="3"/>
        <v>-66.303177446842113</v>
      </c>
      <c r="X48">
        <f t="shared" si="3"/>
        <v>-67.926277446652207</v>
      </c>
      <c r="Y48">
        <f t="shared" si="3"/>
        <v>-68.399577446652202</v>
      </c>
      <c r="Z48">
        <f t="shared" si="3"/>
        <v>-68.861777446652198</v>
      </c>
      <c r="AA48">
        <f t="shared" si="3"/>
        <v>-69.554777446652196</v>
      </c>
      <c r="AB48">
        <f t="shared" si="3"/>
        <v>-70.338777446652202</v>
      </c>
      <c r="AC48">
        <f t="shared" si="3"/>
        <v>-70.729877446652196</v>
      </c>
      <c r="AD48">
        <f t="shared" si="3"/>
        <v>-73.789877446652199</v>
      </c>
      <c r="AE48">
        <f t="shared" si="3"/>
        <v>-74.4448774466522</v>
      </c>
      <c r="AF48">
        <f t="shared" si="3"/>
        <v>-74.494877446652197</v>
      </c>
    </row>
    <row r="49" spans="1:32" x14ac:dyDescent="0.35">
      <c r="A49" t="s">
        <v>1369</v>
      </c>
      <c r="B49">
        <f>-jrc_potencia!V3/10^3</f>
        <v>-0.91400000000001458</v>
      </c>
      <c r="C49">
        <f>-jrc_potencia!W3/10^3+B49</f>
        <v>-0.91400000000001458</v>
      </c>
      <c r="D49">
        <f>-jrc_potencia!X3/10^3+C49</f>
        <v>-5.1730000000000151</v>
      </c>
      <c r="E49">
        <f>-jrc_potencia!Y3/10^3+D49</f>
        <v>-10.508000000000015</v>
      </c>
      <c r="F49">
        <f>-jrc_potencia!Z3/10^3+E49</f>
        <v>-11.548</v>
      </c>
      <c r="G49">
        <f>-jrc_potencia!AA3/10^3+F49</f>
        <v>-11.988</v>
      </c>
      <c r="H49">
        <f>-jrc_potencia!AB3/10^3+G49</f>
        <v>-15.632999999999999</v>
      </c>
      <c r="I49">
        <f>-jrc_potencia!AC3/10^3+H49</f>
        <v>-15.632999999999999</v>
      </c>
      <c r="J49">
        <f>-jrc_potencia!AD3/10^3+I49</f>
        <v>-16.153000000000013</v>
      </c>
      <c r="K49">
        <f>-jrc_potencia!AE3/10^3+J49</f>
        <v>-18.960000000000012</v>
      </c>
      <c r="L49">
        <f>-jrc_potencia!AF3/10^3+K49</f>
        <v>-26.067000000000011</v>
      </c>
      <c r="M49">
        <f>-jrc_potencia!AG3/10^3+L49</f>
        <v>-32.703999999999979</v>
      </c>
      <c r="N49">
        <f>-jrc_potencia!AH3/10^3+M49</f>
        <v>-33.232999999999983</v>
      </c>
      <c r="O49">
        <f>-jrc_potencia!AI3/10^3+N49</f>
        <v>-38.510999999999981</v>
      </c>
      <c r="P49">
        <f>-jrc_potencia!AJ3/10^3+O49</f>
        <v>-42.854999999999983</v>
      </c>
      <c r="Q49">
        <f>-jrc_potencia!AK3/10^3+P49</f>
        <v>-51.454999999999984</v>
      </c>
      <c r="R49">
        <f>-jrc_potencia!AL3/10^3+Q49</f>
        <v>-58.613</v>
      </c>
      <c r="S49">
        <f>-jrc_potencia!AM3/10^3+R49</f>
        <v>-64.793999999999997</v>
      </c>
      <c r="T49">
        <f>-jrc_potencia!AN3/10^3+S49</f>
        <v>-71.655999999999992</v>
      </c>
      <c r="U49">
        <f>-jrc_potencia!AO3/10^3+T49</f>
        <v>-74.381999999999991</v>
      </c>
      <c r="V49">
        <f>-jrc_potencia!AP3/10^3+U49</f>
        <v>-76.785999999999987</v>
      </c>
      <c r="W49">
        <f>-jrc_potencia!AQ3/10^3+V49</f>
        <v>-81.770999999999987</v>
      </c>
      <c r="X49">
        <f>-jrc_potencia!AR3/10^3+W49</f>
        <v>-84.514999999999986</v>
      </c>
      <c r="Y49">
        <f>-jrc_potencia!AS3/10^3+X49</f>
        <v>-87.280999999999992</v>
      </c>
      <c r="Z49">
        <f>-jrc_potencia!AT3/10^3+Y49</f>
        <v>-89.163999999999987</v>
      </c>
      <c r="AA49">
        <f>-jrc_potencia!AU3/10^3+Z49</f>
        <v>-90.895999999999987</v>
      </c>
      <c r="AB49">
        <f>-jrc_potencia!AV3/10^3+AA49</f>
        <v>-93.207999999999984</v>
      </c>
      <c r="AC49">
        <f>-jrc_potencia!AW3/10^3+AB49</f>
        <v>-95.257199999999983</v>
      </c>
      <c r="AD49">
        <f>-jrc_potencia!AX3/10^3+AC49</f>
        <v>-98.398200000000003</v>
      </c>
      <c r="AE49">
        <f>-jrc_potencia!AY3/10^3+AD49</f>
        <v>-103.61819999999999</v>
      </c>
      <c r="AF49">
        <f>-jrc_potencia!AZ3/10^3+AE49</f>
        <v>-105.17819999999999</v>
      </c>
    </row>
    <row r="50" spans="1:32" x14ac:dyDescent="0.35">
      <c r="A50" t="s">
        <v>1367</v>
      </c>
      <c r="B50">
        <f>-B54/10^3</f>
        <v>-4.4341000000000061</v>
      </c>
      <c r="C50">
        <f>-C54/10^3+B50</f>
        <v>-6.5371000000000059</v>
      </c>
      <c r="D50">
        <f t="shared" ref="D50:O50" si="4">-D54/10^3+C50</f>
        <v>-8.7009000000000079</v>
      </c>
      <c r="E50">
        <f t="shared" si="4"/>
        <v>-10.065671130000016</v>
      </c>
      <c r="F50">
        <f t="shared" si="4"/>
        <v>-15.258665460000017</v>
      </c>
      <c r="G50">
        <f t="shared" si="4"/>
        <v>-17.365112830000026</v>
      </c>
      <c r="H50">
        <f t="shared" si="4"/>
        <v>-18.889649670000011</v>
      </c>
      <c r="I50">
        <f t="shared" si="4"/>
        <v>-22.618749670000017</v>
      </c>
      <c r="J50">
        <f t="shared" si="4"/>
        <v>-23.737349670000022</v>
      </c>
      <c r="K50">
        <f t="shared" si="4"/>
        <v>-27.66004967000001</v>
      </c>
      <c r="L50">
        <f t="shared" si="4"/>
        <v>-33.971263960000016</v>
      </c>
      <c r="M50">
        <f t="shared" si="4"/>
        <v>-36.643563960000016</v>
      </c>
      <c r="N50">
        <f t="shared" si="4"/>
        <v>-40.447163960000005</v>
      </c>
      <c r="O50">
        <f t="shared" si="4"/>
        <v>-45.35405870000001</v>
      </c>
      <c r="P50">
        <f>-P54/10^3+O50</f>
        <v>-46.928858700000013</v>
      </c>
      <c r="Q50">
        <f>-Q54/10^3+P50</f>
        <v>-50.027058700000019</v>
      </c>
      <c r="R50">
        <f>-R54/10^3+Q50</f>
        <v>-52.971958696842115</v>
      </c>
      <c r="S50">
        <f>-S54/10^3+R50</f>
        <v>-55.815658696842121</v>
      </c>
      <c r="T50">
        <f>-T54/10^3+S50</f>
        <v>-58.778358696842126</v>
      </c>
      <c r="U50">
        <f>-U54/10^3+T50</f>
        <v>-60.027677446842119</v>
      </c>
      <c r="V50">
        <f>-V54/10^3+U50</f>
        <v>-61.239577446842119</v>
      </c>
      <c r="W50">
        <f>-W54/10^3+V50</f>
        <v>-61.533177446842117</v>
      </c>
      <c r="X50">
        <f>-X54/10^3+W50</f>
        <v>-60.041277446652209</v>
      </c>
      <c r="Y50">
        <f>-Y54/10^3+X50</f>
        <v>-58.274577446652209</v>
      </c>
      <c r="Z50">
        <f>-Z54/10^3+Y50</f>
        <v>-56.096777446652204</v>
      </c>
      <c r="AA50">
        <f>-AA54/10^3+Z50</f>
        <v>-54.619777446652208</v>
      </c>
      <c r="AB50">
        <f>-AB54/10^3+AA50</f>
        <v>-54.753777446652208</v>
      </c>
      <c r="AC50">
        <f>-AC54/10^3+AB50</f>
        <v>-54.424877446652204</v>
      </c>
      <c r="AD50">
        <f>-AD54/10^3+AC50</f>
        <v>-56.394877446652202</v>
      </c>
      <c r="AE50">
        <f>-AE54/10^3+AD50</f>
        <v>-54.4598774466522</v>
      </c>
      <c r="AF50">
        <f>-AF54/10^3+AE50</f>
        <v>-54.509877446652197</v>
      </c>
    </row>
    <row r="51" spans="1:32" x14ac:dyDescent="0.35">
      <c r="A51" t="s">
        <v>1368</v>
      </c>
      <c r="B51">
        <f>-B55/10^3</f>
        <v>-0.44290792291221442</v>
      </c>
      <c r="C51">
        <f>-C55/10^3+B51</f>
        <v>-0.44290792291221442</v>
      </c>
      <c r="D51">
        <f t="shared" ref="D51:O51" si="5">-D55/10^3+C51</f>
        <v>-4.7019079229122145</v>
      </c>
      <c r="E51">
        <f t="shared" si="5"/>
        <v>-10.036907922912214</v>
      </c>
      <c r="F51">
        <f t="shared" si="5"/>
        <v>-11.076907922912199</v>
      </c>
      <c r="G51">
        <f t="shared" si="5"/>
        <v>-10.336991604920563</v>
      </c>
      <c r="H51">
        <f t="shared" si="5"/>
        <v>-12.802075286928927</v>
      </c>
      <c r="I51">
        <f t="shared" si="5"/>
        <v>-12.802075286928927</v>
      </c>
      <c r="J51">
        <f t="shared" si="5"/>
        <v>-12.066845161405929</v>
      </c>
      <c r="K51">
        <f t="shared" si="5"/>
        <v>-14.87384516140593</v>
      </c>
      <c r="L51">
        <f t="shared" si="5"/>
        <v>-20.730845161405931</v>
      </c>
      <c r="M51">
        <f t="shared" si="5"/>
        <v>-26.117845161405903</v>
      </c>
      <c r="N51">
        <f t="shared" si="5"/>
        <v>-26.646845161405903</v>
      </c>
      <c r="O51">
        <f t="shared" si="5"/>
        <v>-31.924845161405901</v>
      </c>
      <c r="P51">
        <f t="shared" ref="P51:AF51" si="6">-P55/10^3+O51</f>
        <v>-36.268845161405899</v>
      </c>
      <c r="Q51">
        <f t="shared" si="6"/>
        <v>-43.618845161405901</v>
      </c>
      <c r="R51">
        <f t="shared" si="6"/>
        <v>-43.526845161405916</v>
      </c>
      <c r="S51">
        <f t="shared" si="6"/>
        <v>-45.457845161405913</v>
      </c>
      <c r="T51">
        <f t="shared" si="6"/>
        <v>-48.069845161405915</v>
      </c>
      <c r="U51">
        <f t="shared" si="6"/>
        <v>-46.495845161405917</v>
      </c>
      <c r="V51">
        <f t="shared" si="6"/>
        <v>-44.649845161405921</v>
      </c>
      <c r="W51">
        <f t="shared" si="6"/>
        <v>-48.38484516140592</v>
      </c>
      <c r="X51">
        <f t="shared" si="6"/>
        <v>-47.478845161405921</v>
      </c>
      <c r="Y51">
        <f t="shared" si="6"/>
        <v>-48.444845161405922</v>
      </c>
      <c r="Z51">
        <f t="shared" si="6"/>
        <v>-49.127845161405922</v>
      </c>
      <c r="AA51">
        <f t="shared" si="6"/>
        <v>-50.25984516140592</v>
      </c>
      <c r="AB51">
        <f t="shared" si="6"/>
        <v>-50.771845161405921</v>
      </c>
      <c r="AC51">
        <f t="shared" si="6"/>
        <v>-52.221045161405918</v>
      </c>
      <c r="AD51">
        <f t="shared" si="6"/>
        <v>-55.362045161405931</v>
      </c>
      <c r="AE51">
        <f t="shared" si="6"/>
        <v>-60.582045161405915</v>
      </c>
      <c r="AF51">
        <f t="shared" si="6"/>
        <v>-60.292045161405916</v>
      </c>
    </row>
    <row r="53" spans="1:32" x14ac:dyDescent="0.35">
      <c r="A53" s="1" t="s">
        <v>1373</v>
      </c>
    </row>
    <row r="54" spans="1:32" x14ac:dyDescent="0.35">
      <c r="A54" t="s">
        <v>1370</v>
      </c>
      <c r="B54">
        <f>'Gross Capacities'!U8-'Gross Capacities'!V8</f>
        <v>4434.1000000000058</v>
      </c>
      <c r="C54">
        <f>'Gross Capacities'!V8-'Gross Capacities'!W8</f>
        <v>2103</v>
      </c>
      <c r="D54">
        <f>'Gross Capacities'!W8-'Gross Capacities'!X8</f>
        <v>2163.8000000000029</v>
      </c>
      <c r="E54">
        <f>'Gross Capacities'!X8-'Gross Capacities'!Y8</f>
        <v>1364.7711300000083</v>
      </c>
      <c r="F54">
        <f>'Gross Capacities'!Y8-'Gross Capacities'!Z8</f>
        <v>5192.9943300000014</v>
      </c>
      <c r="G54">
        <f>'Gross Capacities'!Z8-'Gross Capacities'!AA8</f>
        <v>2106.447370000009</v>
      </c>
      <c r="H54">
        <f>'Gross Capacities'!AA8-'Gross Capacities'!AB8</f>
        <v>1524.5368399999861</v>
      </c>
      <c r="I54">
        <f>'Gross Capacities'!AB8-'Gross Capacities'!AC8</f>
        <v>3729.1000000000058</v>
      </c>
      <c r="J54">
        <f>'Gross Capacities'!AC8-'Gross Capacities'!AD8</f>
        <v>1118.6000000000058</v>
      </c>
      <c r="K54">
        <f>'Gross Capacities'!AD8-'Gross Capacities'!AE8</f>
        <v>3922.6999999999898</v>
      </c>
      <c r="L54">
        <f>'Gross Capacities'!AE8-'Gross Capacities'!AF8</f>
        <v>6311.2142900000035</v>
      </c>
      <c r="M54">
        <f>'Gross Capacities'!AF8-'Gross Capacities'!AG8</f>
        <v>2672.3000000000029</v>
      </c>
      <c r="N54">
        <f>'Gross Capacities'!AG8-'Gross Capacities'!AH8</f>
        <v>3803.5999999999913</v>
      </c>
      <c r="O54">
        <f>'Gross Capacities'!AH8-'Gross Capacities'!AI8</f>
        <v>4906.8947400000034</v>
      </c>
      <c r="P54">
        <f>'Gross Capacities'!AI8-'Gross Capacities'!AJ8</f>
        <v>1574.8000000000029</v>
      </c>
      <c r="Q54">
        <f>'Gross Capacities'!AJ8-'Gross Capacities'!AK8</f>
        <v>3098.2000000000044</v>
      </c>
      <c r="R54">
        <f>'Gross Capacities'!AK8-'Gross Capacities'!AL8</f>
        <v>2944.8999968420976</v>
      </c>
      <c r="S54">
        <f>'Gross Capacities'!AL8-'Gross Capacities'!AM8</f>
        <v>2843.7000000000044</v>
      </c>
      <c r="T54">
        <f>'Gross Capacities'!AM8-'Gross Capacities'!AN8</f>
        <v>2962.7000000000044</v>
      </c>
      <c r="U54">
        <f>'Gross Capacities'!AN8-'Gross Capacities'!AO8</f>
        <v>1249.3187499999949</v>
      </c>
      <c r="V54">
        <f>'Gross Capacities'!AO8-'Gross Capacities'!AP8</f>
        <v>1211.9000000000015</v>
      </c>
      <c r="W54">
        <f>'Gross Capacities'!AP8-'Gross Capacities'!AQ8</f>
        <v>293.59999999999854</v>
      </c>
      <c r="X54">
        <f>'Gross Capacities'!AQ8-'Gross Capacities'!AR8</f>
        <v>-1491.9000001899076</v>
      </c>
      <c r="Y54">
        <f>'Gross Capacities'!AR8-'Gross Capacities'!AS8</f>
        <v>-1766.6999999999971</v>
      </c>
      <c r="Z54">
        <f>'Gross Capacities'!AS8-'Gross Capacities'!AT8</f>
        <v>-2177.8000000000029</v>
      </c>
      <c r="AA54">
        <f>'Gross Capacities'!AT8-'Gross Capacities'!AU8</f>
        <v>-1477</v>
      </c>
      <c r="AB54">
        <f>'Gross Capacities'!AU8-'Gross Capacities'!AV8</f>
        <v>134</v>
      </c>
      <c r="AC54">
        <f>'Gross Capacities'!AV8-'Gross Capacities'!AW8</f>
        <v>-328.90000000000146</v>
      </c>
      <c r="AD54">
        <f>'Gross Capacities'!AW8-'Gross Capacities'!AX8</f>
        <v>1970</v>
      </c>
      <c r="AE54">
        <f>'Gross Capacities'!AX8-'Gross Capacities'!AY8</f>
        <v>-1935</v>
      </c>
      <c r="AF54">
        <f>'Gross Capacities'!AY8-'Gross Capacities'!AZ8</f>
        <v>50</v>
      </c>
    </row>
    <row r="55" spans="1:32" x14ac:dyDescent="0.35">
      <c r="A55" t="s">
        <v>1369</v>
      </c>
      <c r="B55">
        <f>'Gross Capacities'!U3-'Gross Capacities'!V3</f>
        <v>442.90792291221442</v>
      </c>
      <c r="C55">
        <f>'Gross Capacities'!V3-'Gross Capacities'!W3</f>
        <v>0</v>
      </c>
      <c r="D55">
        <f>'Gross Capacities'!W3-'Gross Capacities'!X3</f>
        <v>4259</v>
      </c>
      <c r="E55">
        <f>'Gross Capacities'!X3-'Gross Capacities'!Y3</f>
        <v>5335</v>
      </c>
      <c r="F55">
        <f>'Gross Capacities'!Y3-'Gross Capacities'!Z3</f>
        <v>1039.9999999999854</v>
      </c>
      <c r="G55">
        <f>'Gross Capacities'!Z3-'Gross Capacities'!AA3</f>
        <v>-739.91631799163588</v>
      </c>
      <c r="H55">
        <f>'Gross Capacities'!AA3-'Gross Capacities'!AB3</f>
        <v>2465.0836820083641</v>
      </c>
      <c r="I55">
        <f>'Gross Capacities'!AB3-'Gross Capacities'!AC3</f>
        <v>0</v>
      </c>
      <c r="J55">
        <f>'Gross Capacities'!AC3-'Gross Capacities'!AD3</f>
        <v>-735.2301255229977</v>
      </c>
      <c r="K55">
        <f>'Gross Capacities'!AD3-'Gross Capacities'!AE3</f>
        <v>2807</v>
      </c>
      <c r="L55">
        <f>'Gross Capacities'!AE3-'Gross Capacities'!AF3</f>
        <v>5857</v>
      </c>
      <c r="M55">
        <f>'Gross Capacities'!AF3-'Gross Capacities'!AG3</f>
        <v>5386.9999999999709</v>
      </c>
      <c r="N55">
        <f>'Gross Capacities'!AG3-'Gross Capacities'!AH3</f>
        <v>529</v>
      </c>
      <c r="O55">
        <f>'Gross Capacities'!AH3-'Gross Capacities'!AI3</f>
        <v>5278</v>
      </c>
      <c r="P55">
        <f>'Gross Capacities'!AI3-'Gross Capacities'!AJ3</f>
        <v>4344</v>
      </c>
      <c r="Q55">
        <f>'Gross Capacities'!AJ3-'Gross Capacities'!AK3</f>
        <v>7350</v>
      </c>
      <c r="R55">
        <f>'Gross Capacities'!AK3-'Gross Capacities'!AL3</f>
        <v>-91.999999999985448</v>
      </c>
      <c r="S55">
        <f>'Gross Capacities'!AL3-'Gross Capacities'!AM3</f>
        <v>1931</v>
      </c>
      <c r="T55">
        <f>'Gross Capacities'!AM3-'Gross Capacities'!AN3</f>
        <v>2612</v>
      </c>
      <c r="U55">
        <f>'Gross Capacities'!AN3-'Gross Capacities'!AO3</f>
        <v>-1574</v>
      </c>
      <c r="V55">
        <f>'Gross Capacities'!AO3-'Gross Capacities'!AP3</f>
        <v>-1846</v>
      </c>
      <c r="W55">
        <f>'Gross Capacities'!AP3-'Gross Capacities'!AQ3</f>
        <v>3735</v>
      </c>
      <c r="X55">
        <f>'Gross Capacities'!AQ3-'Gross Capacities'!AR3</f>
        <v>-906</v>
      </c>
      <c r="Y55">
        <f>'Gross Capacities'!AR3-'Gross Capacities'!AS3</f>
        <v>966</v>
      </c>
      <c r="Z55">
        <f>'Gross Capacities'!AS3-'Gross Capacities'!AT3</f>
        <v>683</v>
      </c>
      <c r="AA55">
        <f>'Gross Capacities'!AT3-'Gross Capacities'!AU3</f>
        <v>1132</v>
      </c>
      <c r="AB55">
        <f>'Gross Capacities'!AU3-'Gross Capacities'!AV3</f>
        <v>512</v>
      </c>
      <c r="AC55">
        <f>'Gross Capacities'!AV3-'Gross Capacities'!AW3</f>
        <v>1449.1999999999971</v>
      </c>
      <c r="AD55">
        <f>'Gross Capacities'!AW3-'Gross Capacities'!AX3</f>
        <v>3141.0000000000146</v>
      </c>
      <c r="AE55">
        <f>'Gross Capacities'!AX3-'Gross Capacities'!AY3</f>
        <v>5219.9999999999854</v>
      </c>
      <c r="AF55">
        <f>'Gross Capacities'!AY3-'Gross Capacities'!AZ3</f>
        <v>-290</v>
      </c>
    </row>
    <row r="56" spans="1:32" x14ac:dyDescent="0.35">
      <c r="A56" t="s">
        <v>1367</v>
      </c>
      <c r="B56">
        <f>jrc_potencia!V5</f>
        <v>4434.1000000000058</v>
      </c>
      <c r="C56">
        <f>jrc_potencia!W5</f>
        <v>2102.9999999999945</v>
      </c>
      <c r="D56">
        <f>jrc_potencia!X5</f>
        <v>2163.8000000000084</v>
      </c>
      <c r="E56">
        <f>jrc_potencia!Y5</f>
        <v>2264.7711300000083</v>
      </c>
      <c r="F56">
        <f>jrc_potencia!Z5</f>
        <v>5192.9943299999914</v>
      </c>
      <c r="G56">
        <f>jrc_potencia!AA5</f>
        <v>2106.447370000009</v>
      </c>
      <c r="H56">
        <f>jrc_potencia!AB5</f>
        <v>1524.5368399999932</v>
      </c>
      <c r="I56">
        <f>jrc_potencia!AC5</f>
        <v>3729.1000000000058</v>
      </c>
      <c r="J56">
        <f>jrc_potencia!AD5</f>
        <v>1118.5999999999972</v>
      </c>
      <c r="K56">
        <f>jrc_potencia!AE5</f>
        <v>3922.6999999999971</v>
      </c>
      <c r="L56">
        <f>jrc_potencia!AF5</f>
        <v>6311.2142899999999</v>
      </c>
      <c r="M56">
        <f>jrc_potencia!AG5</f>
        <v>2672.3000000000029</v>
      </c>
      <c r="N56">
        <f>jrc_potencia!AH5</f>
        <v>3803.5999999999985</v>
      </c>
      <c r="O56">
        <f>jrc_potencia!AI5</f>
        <v>4906.8947400000034</v>
      </c>
      <c r="P56">
        <f>jrc_potencia!AJ5</f>
        <v>1574.7999999999988</v>
      </c>
      <c r="Q56">
        <f>jrc_potencia!AK5</f>
        <v>3938.2000000000007</v>
      </c>
      <c r="R56">
        <f>jrc_potencia!AL5</f>
        <v>2944.8999968421049</v>
      </c>
      <c r="S56">
        <f>jrc_potencia!AM5</f>
        <v>2843.7000000000007</v>
      </c>
      <c r="T56">
        <f>jrc_potencia!AN5</f>
        <v>2962.7000000000007</v>
      </c>
      <c r="U56">
        <f>jrc_potencia!AO5</f>
        <v>2539.3187499999985</v>
      </c>
      <c r="V56">
        <f>jrc_potencia!AP5</f>
        <v>2081.9000000000015</v>
      </c>
      <c r="W56">
        <f>jrc_potencia!AQ5</f>
        <v>1163.5999999999985</v>
      </c>
      <c r="X56">
        <f>jrc_potencia!AR5</f>
        <v>1623.0999998100924</v>
      </c>
      <c r="Y56">
        <f>jrc_potencia!AS5</f>
        <v>473.30000000000109</v>
      </c>
      <c r="Z56">
        <f>jrc_potencia!AT5</f>
        <v>462.19999999999891</v>
      </c>
      <c r="AA56">
        <f>jrc_potencia!AU5</f>
        <v>693</v>
      </c>
      <c r="AB56">
        <f>jrc_potencia!AV5</f>
        <v>784</v>
      </c>
      <c r="AC56">
        <f>jrc_potencia!AW5</f>
        <v>391.10000000000036</v>
      </c>
      <c r="AD56">
        <f>jrc_potencia!AX5</f>
        <v>3059.9999999999991</v>
      </c>
      <c r="AE56">
        <f>jrc_potencia!AY5</f>
        <v>655</v>
      </c>
      <c r="AF56">
        <f>jrc_potencia!AZ5</f>
        <v>50</v>
      </c>
    </row>
    <row r="57" spans="1:32" x14ac:dyDescent="0.35">
      <c r="A57" t="s">
        <v>1368</v>
      </c>
      <c r="B57">
        <f>jrc_potencia!V3</f>
        <v>914.00000000001455</v>
      </c>
      <c r="C57">
        <f>jrc_potencia!W3</f>
        <v>0</v>
      </c>
      <c r="D57">
        <f>jrc_potencia!X3</f>
        <v>4259</v>
      </c>
      <c r="E57">
        <f>jrc_potencia!Y3</f>
        <v>5335</v>
      </c>
      <c r="F57">
        <f>jrc_potencia!Z3</f>
        <v>1039.9999999999854</v>
      </c>
      <c r="G57">
        <f>jrc_potencia!AA3</f>
        <v>440</v>
      </c>
      <c r="H57">
        <f>jrc_potencia!AB3</f>
        <v>3645</v>
      </c>
      <c r="I57">
        <f>jrc_potencia!AC3</f>
        <v>0</v>
      </c>
      <c r="J57">
        <f>jrc_potencia!AD3</f>
        <v>520.00000000001455</v>
      </c>
      <c r="K57">
        <f>jrc_potencia!AE3</f>
        <v>2807</v>
      </c>
      <c r="L57">
        <f>jrc_potencia!AF3</f>
        <v>7106.9999999999991</v>
      </c>
      <c r="M57">
        <f>jrc_potencia!AG3</f>
        <v>6636.9999999999709</v>
      </c>
      <c r="N57">
        <f>jrc_potencia!AH3</f>
        <v>529</v>
      </c>
      <c r="O57">
        <f>jrc_potencia!AI3</f>
        <v>5278</v>
      </c>
      <c r="P57">
        <f>jrc_potencia!AJ3</f>
        <v>4344</v>
      </c>
      <c r="Q57">
        <f>jrc_potencia!AK3</f>
        <v>8600</v>
      </c>
      <c r="R57">
        <f>jrc_potencia!AL3</f>
        <v>7158.0000000000146</v>
      </c>
      <c r="S57">
        <f>jrc_potencia!AM3</f>
        <v>6181</v>
      </c>
      <c r="T57">
        <f>jrc_potencia!AN3</f>
        <v>6862</v>
      </c>
      <c r="U57">
        <f>jrc_potencia!AO3</f>
        <v>2726</v>
      </c>
      <c r="V57">
        <f>jrc_potencia!AP3</f>
        <v>2404</v>
      </c>
      <c r="W57">
        <f>jrc_potencia!AQ3</f>
        <v>4985</v>
      </c>
      <c r="X57">
        <f>jrc_potencia!AR3</f>
        <v>2744</v>
      </c>
      <c r="Y57">
        <f>jrc_potencia!AS3</f>
        <v>2766</v>
      </c>
      <c r="Z57">
        <f>jrc_potencia!AT3</f>
        <v>1883</v>
      </c>
      <c r="AA57">
        <f>jrc_potencia!AU3</f>
        <v>1732</v>
      </c>
      <c r="AB57">
        <f>jrc_potencia!AV3</f>
        <v>2312</v>
      </c>
      <c r="AC57">
        <f>jrc_potencia!AW3</f>
        <v>2049.1999999999971</v>
      </c>
      <c r="AD57">
        <f>jrc_potencia!AX3</f>
        <v>3141.0000000000146</v>
      </c>
      <c r="AE57">
        <f>jrc_potencia!AY3</f>
        <v>5219.9999999999854</v>
      </c>
      <c r="AF57">
        <f>jrc_potencia!AZ3</f>
        <v>1560</v>
      </c>
    </row>
    <row r="58" spans="1:32" x14ac:dyDescent="0.35">
      <c r="A58" t="s">
        <v>1371</v>
      </c>
      <c r="B58" s="73">
        <f>B56-B54</f>
        <v>0</v>
      </c>
      <c r="C58" s="73">
        <f>C56-C54</f>
        <v>-5.4569682106375694E-12</v>
      </c>
      <c r="D58" s="73">
        <f t="shared" ref="D58:AF59" si="7">D56-D54</f>
        <v>5.4569682106375694E-12</v>
      </c>
      <c r="E58" s="73">
        <f t="shared" si="7"/>
        <v>900</v>
      </c>
      <c r="F58" s="73">
        <f t="shared" si="7"/>
        <v>-1.0004441719502211E-11</v>
      </c>
      <c r="G58" s="73">
        <f t="shared" si="7"/>
        <v>0</v>
      </c>
      <c r="H58" s="73">
        <f>H56-H54</f>
        <v>7.0485839387401938E-12</v>
      </c>
      <c r="I58" s="73">
        <f t="shared" si="7"/>
        <v>0</v>
      </c>
      <c r="J58" s="73">
        <f t="shared" si="7"/>
        <v>-8.6401996668428183E-12</v>
      </c>
      <c r="K58" s="73">
        <f t="shared" si="7"/>
        <v>7.2759576141834259E-12</v>
      </c>
      <c r="L58" s="73">
        <f t="shared" si="7"/>
        <v>0</v>
      </c>
      <c r="M58" s="73">
        <f t="shared" si="7"/>
        <v>0</v>
      </c>
      <c r="N58" s="73">
        <f t="shared" si="7"/>
        <v>7.2759576141834259E-12</v>
      </c>
      <c r="O58" s="73">
        <f t="shared" si="7"/>
        <v>0</v>
      </c>
      <c r="P58" s="73">
        <f t="shared" si="7"/>
        <v>-4.0927261579781771E-12</v>
      </c>
      <c r="Q58" s="73">
        <f t="shared" si="7"/>
        <v>839.99999999999636</v>
      </c>
      <c r="R58" s="73">
        <f t="shared" si="7"/>
        <v>7.2759576141834259E-12</v>
      </c>
      <c r="S58" s="73">
        <f t="shared" si="7"/>
        <v>-3.637978807091713E-12</v>
      </c>
      <c r="T58" s="73">
        <f t="shared" si="7"/>
        <v>-3.637978807091713E-12</v>
      </c>
      <c r="U58" s="73">
        <f t="shared" si="7"/>
        <v>1290.0000000000036</v>
      </c>
      <c r="V58" s="73">
        <f t="shared" si="7"/>
        <v>870</v>
      </c>
      <c r="W58" s="73">
        <f t="shared" si="7"/>
        <v>870</v>
      </c>
      <c r="X58" s="73">
        <f t="shared" si="7"/>
        <v>3115</v>
      </c>
      <c r="Y58" s="73">
        <f t="shared" si="7"/>
        <v>2239.9999999999982</v>
      </c>
      <c r="Z58" s="73">
        <f t="shared" si="7"/>
        <v>2640.0000000000018</v>
      </c>
      <c r="AA58" s="73">
        <f t="shared" si="7"/>
        <v>2170</v>
      </c>
      <c r="AB58" s="73">
        <f t="shared" si="7"/>
        <v>650</v>
      </c>
      <c r="AC58" s="73">
        <f t="shared" si="7"/>
        <v>720.00000000000182</v>
      </c>
      <c r="AD58" s="73">
        <f t="shared" si="7"/>
        <v>1089.9999999999991</v>
      </c>
      <c r="AE58" s="73">
        <f t="shared" si="7"/>
        <v>2590</v>
      </c>
      <c r="AF58" s="73">
        <f t="shared" si="7"/>
        <v>0</v>
      </c>
    </row>
    <row r="59" spans="1:32" x14ac:dyDescent="0.35">
      <c r="A59" t="s">
        <v>1372</v>
      </c>
      <c r="B59" s="73">
        <f>B57-B55</f>
        <v>471.09207708780013</v>
      </c>
      <c r="C59" s="73">
        <f>C57-C55</f>
        <v>0</v>
      </c>
      <c r="D59" s="73">
        <f t="shared" si="7"/>
        <v>0</v>
      </c>
      <c r="E59" s="73">
        <f t="shared" si="7"/>
        <v>0</v>
      </c>
      <c r="F59" s="73">
        <f t="shared" si="7"/>
        <v>0</v>
      </c>
      <c r="G59" s="73">
        <f t="shared" si="7"/>
        <v>1179.9163179916359</v>
      </c>
      <c r="H59" s="73">
        <f t="shared" si="7"/>
        <v>1179.9163179916359</v>
      </c>
      <c r="I59" s="73">
        <f t="shared" si="7"/>
        <v>0</v>
      </c>
      <c r="J59" s="73">
        <f t="shared" si="7"/>
        <v>1255.2301255230122</v>
      </c>
      <c r="K59" s="73">
        <f t="shared" si="7"/>
        <v>0</v>
      </c>
      <c r="L59" s="73">
        <f>L57-L55</f>
        <v>1249.9999999999991</v>
      </c>
      <c r="M59" s="73">
        <f t="shared" si="7"/>
        <v>1250</v>
      </c>
      <c r="N59" s="73">
        <f t="shared" si="7"/>
        <v>0</v>
      </c>
      <c r="O59" s="73">
        <f t="shared" si="7"/>
        <v>0</v>
      </c>
      <c r="P59" s="73">
        <f t="shared" si="7"/>
        <v>0</v>
      </c>
      <c r="Q59" s="73">
        <f t="shared" si="7"/>
        <v>1250</v>
      </c>
      <c r="R59" s="73">
        <f t="shared" si="7"/>
        <v>7250</v>
      </c>
      <c r="S59" s="73">
        <f t="shared" si="7"/>
        <v>4250</v>
      </c>
      <c r="T59" s="73">
        <f t="shared" si="7"/>
        <v>4250</v>
      </c>
      <c r="U59" s="73">
        <f t="shared" si="7"/>
        <v>4300</v>
      </c>
      <c r="V59" s="73">
        <f t="shared" si="7"/>
        <v>4250</v>
      </c>
      <c r="W59" s="73">
        <f t="shared" si="7"/>
        <v>1250</v>
      </c>
      <c r="X59" s="73">
        <f t="shared" si="7"/>
        <v>3650</v>
      </c>
      <c r="Y59" s="73">
        <f t="shared" si="7"/>
        <v>1800</v>
      </c>
      <c r="Z59" s="73">
        <f>Z57-Z55</f>
        <v>1200</v>
      </c>
      <c r="AA59" s="73">
        <f t="shared" si="7"/>
        <v>600</v>
      </c>
      <c r="AB59" s="73">
        <f t="shared" si="7"/>
        <v>1800</v>
      </c>
      <c r="AC59" s="73">
        <f t="shared" si="7"/>
        <v>600</v>
      </c>
      <c r="AD59" s="73">
        <f t="shared" si="7"/>
        <v>0</v>
      </c>
      <c r="AE59" s="73">
        <f t="shared" si="7"/>
        <v>0</v>
      </c>
      <c r="AF59" s="73">
        <f>AF57-AF55</f>
        <v>1850</v>
      </c>
    </row>
    <row r="62" spans="1:32" x14ac:dyDescent="0.35">
      <c r="A62" s="1" t="s">
        <v>1487</v>
      </c>
      <c r="B62">
        <f>B47</f>
        <v>2020</v>
      </c>
      <c r="C62">
        <f t="shared" ref="C62:AF62" si="8">C47</f>
        <v>2021</v>
      </c>
      <c r="D62">
        <f t="shared" si="8"/>
        <v>2022</v>
      </c>
      <c r="E62">
        <f t="shared" si="8"/>
        <v>2023</v>
      </c>
      <c r="F62">
        <f t="shared" si="8"/>
        <v>2024</v>
      </c>
      <c r="G62">
        <f t="shared" si="8"/>
        <v>2025</v>
      </c>
      <c r="H62">
        <f t="shared" si="8"/>
        <v>2026</v>
      </c>
      <c r="I62">
        <f t="shared" si="8"/>
        <v>2027</v>
      </c>
      <c r="J62">
        <f t="shared" si="8"/>
        <v>2028</v>
      </c>
      <c r="K62">
        <f t="shared" si="8"/>
        <v>2029</v>
      </c>
      <c r="L62">
        <f t="shared" si="8"/>
        <v>2030</v>
      </c>
      <c r="M62">
        <f t="shared" si="8"/>
        <v>2031</v>
      </c>
      <c r="N62">
        <f t="shared" si="8"/>
        <v>2032</v>
      </c>
      <c r="O62">
        <f t="shared" si="8"/>
        <v>2033</v>
      </c>
      <c r="P62">
        <f t="shared" si="8"/>
        <v>2034</v>
      </c>
      <c r="Q62">
        <f t="shared" si="8"/>
        <v>2035</v>
      </c>
      <c r="R62">
        <f t="shared" si="8"/>
        <v>2036</v>
      </c>
      <c r="S62">
        <f t="shared" si="8"/>
        <v>2037</v>
      </c>
      <c r="T62">
        <f t="shared" si="8"/>
        <v>2038</v>
      </c>
      <c r="U62">
        <f t="shared" si="8"/>
        <v>2039</v>
      </c>
      <c r="V62">
        <f t="shared" si="8"/>
        <v>2040</v>
      </c>
      <c r="W62">
        <f t="shared" si="8"/>
        <v>2041</v>
      </c>
      <c r="X62">
        <f t="shared" si="8"/>
        <v>2042</v>
      </c>
      <c r="Y62">
        <f t="shared" si="8"/>
        <v>2043</v>
      </c>
      <c r="Z62">
        <f t="shared" si="8"/>
        <v>2044</v>
      </c>
      <c r="AA62">
        <f t="shared" si="8"/>
        <v>2045</v>
      </c>
      <c r="AB62">
        <f t="shared" si="8"/>
        <v>2046</v>
      </c>
      <c r="AC62">
        <f t="shared" si="8"/>
        <v>2047</v>
      </c>
      <c r="AD62">
        <f t="shared" si="8"/>
        <v>2048</v>
      </c>
      <c r="AE62">
        <f t="shared" si="8"/>
        <v>2049</v>
      </c>
      <c r="AF62">
        <f t="shared" si="8"/>
        <v>2050</v>
      </c>
    </row>
    <row r="63" spans="1:32" x14ac:dyDescent="0.35">
      <c r="A63" t="s">
        <v>1540</v>
      </c>
      <c r="B63" s="74">
        <f>'Gross Capacities'!V8</f>
        <v>88028.856778385554</v>
      </c>
      <c r="C63" s="74">
        <f>'Gross Capacities'!W8</f>
        <v>85925.856778385554</v>
      </c>
      <c r="D63" s="74">
        <f>'Gross Capacities'!X8</f>
        <v>83762.056778385551</v>
      </c>
      <c r="E63" s="74">
        <f>'Gross Capacities'!Y8</f>
        <v>82397.285648385543</v>
      </c>
      <c r="F63" s="74">
        <f>'Gross Capacities'!Z8</f>
        <v>77204.291318385542</v>
      </c>
      <c r="G63" s="74">
        <f>'Gross Capacities'!AA8</f>
        <v>75097.843948385533</v>
      </c>
      <c r="H63" s="74">
        <f>'Gross Capacities'!AB8</f>
        <v>73573.307108385547</v>
      </c>
      <c r="I63" s="74">
        <f>'Gross Capacities'!AC8</f>
        <v>69844.207108385541</v>
      </c>
      <c r="J63" s="74">
        <f>'Gross Capacities'!AD8</f>
        <v>68725.607108385535</v>
      </c>
      <c r="K63" s="74">
        <f>'Gross Capacities'!AE8</f>
        <v>64802.907108385545</v>
      </c>
      <c r="L63" s="74">
        <f>'Gross Capacities'!AF8</f>
        <v>58491.692818385542</v>
      </c>
      <c r="M63" s="74">
        <f>'Gross Capacities'!AG8</f>
        <v>55819.392818385539</v>
      </c>
      <c r="N63" s="74">
        <f>'Gross Capacities'!AH8</f>
        <v>52015.792818385547</v>
      </c>
      <c r="O63" s="74">
        <f>'Gross Capacities'!AI8</f>
        <v>47108.898078385544</v>
      </c>
      <c r="P63" s="74">
        <f>'Gross Capacities'!AJ8</f>
        <v>45534.098078385541</v>
      </c>
      <c r="Q63" s="74">
        <f>'Gross Capacities'!AK8</f>
        <v>42435.898078385537</v>
      </c>
      <c r="R63" s="74">
        <f>'Gross Capacities'!AL8</f>
        <v>39490.998081543439</v>
      </c>
      <c r="S63" s="74">
        <f>'Gross Capacities'!AM8</f>
        <v>36647.298081543435</v>
      </c>
      <c r="T63" s="74">
        <f>'Gross Capacities'!AN8</f>
        <v>33684.59808154343</v>
      </c>
      <c r="U63" s="74">
        <f>'Gross Capacities'!AO8</f>
        <v>32435.279331543436</v>
      </c>
      <c r="V63" s="74">
        <f>'Gross Capacities'!AP8</f>
        <v>31223.379331543434</v>
      </c>
      <c r="W63" s="74">
        <f>'Gross Capacities'!AQ8</f>
        <v>30929.779331543436</v>
      </c>
      <c r="X63" s="74">
        <f>'Gross Capacities'!AR8</f>
        <v>32421.679331733343</v>
      </c>
      <c r="Y63" s="74">
        <f>'Gross Capacities'!AS8</f>
        <v>34188.37933173334</v>
      </c>
      <c r="Z63" s="74">
        <f>'Gross Capacities'!AT8</f>
        <v>36366.179331733343</v>
      </c>
      <c r="AA63" s="74">
        <f>'Gross Capacities'!AU8</f>
        <v>37843.179331733343</v>
      </c>
      <c r="AB63" s="74">
        <f>'Gross Capacities'!AV8</f>
        <v>37709.179331733343</v>
      </c>
      <c r="AC63" s="74">
        <f>'Gross Capacities'!AW8</f>
        <v>38038.079331733345</v>
      </c>
      <c r="AD63" s="74">
        <f>'Gross Capacities'!AX8</f>
        <v>36068.079331733345</v>
      </c>
      <c r="AE63" s="74">
        <f>'Gross Capacities'!AY8</f>
        <v>38003.079331733345</v>
      </c>
      <c r="AF63" s="74">
        <f>'Gross Capacities'!AZ8</f>
        <v>37953.079331733345</v>
      </c>
    </row>
    <row r="64" spans="1:32" x14ac:dyDescent="0.35">
      <c r="A64" t="s">
        <v>1541</v>
      </c>
      <c r="B64" s="74">
        <f>'Gross Capacities'!V3</f>
        <v>113683.98248053541</v>
      </c>
      <c r="C64" s="74">
        <f>'Gross Capacities'!W3</f>
        <v>113683.98248053541</v>
      </c>
      <c r="D64" s="74">
        <f>'Gross Capacities'!X3</f>
        <v>109424.98248053541</v>
      </c>
      <c r="E64" s="74">
        <f>'Gross Capacities'!Y3</f>
        <v>104089.98248053541</v>
      </c>
      <c r="F64" s="74">
        <f>'Gross Capacities'!Z3</f>
        <v>103049.98248053543</v>
      </c>
      <c r="G64" s="74">
        <f>'Gross Capacities'!AA3</f>
        <v>103789.89879852707</v>
      </c>
      <c r="H64" s="74">
        <f>'Gross Capacities'!AB3</f>
        <v>101324.8151165187</v>
      </c>
      <c r="I64" s="74">
        <f>'Gross Capacities'!AC3</f>
        <v>101324.81511651869</v>
      </c>
      <c r="J64" s="74">
        <f>'Gross Capacities'!AD3</f>
        <v>102060.04524204168</v>
      </c>
      <c r="K64" s="74">
        <f>'Gross Capacities'!AE3</f>
        <v>99253.045242041684</v>
      </c>
      <c r="L64" s="74">
        <f>'Gross Capacities'!AF3</f>
        <v>93396.045242041684</v>
      </c>
      <c r="M64" s="74">
        <f>'Gross Capacities'!AG3</f>
        <v>88009.045242041713</v>
      </c>
      <c r="N64" s="74">
        <f>'Gross Capacities'!AH3</f>
        <v>87480.045242041713</v>
      </c>
      <c r="O64" s="74">
        <f>'Gross Capacities'!AI3</f>
        <v>82202.045242041713</v>
      </c>
      <c r="P64" s="74">
        <f>'Gross Capacities'!AJ3</f>
        <v>77858.045242041713</v>
      </c>
      <c r="Q64" s="74">
        <f>'Gross Capacities'!AK3</f>
        <v>70508.045242041713</v>
      </c>
      <c r="R64" s="74">
        <f>'Gross Capacities'!AL3</f>
        <v>70600.045242041699</v>
      </c>
      <c r="S64" s="74">
        <f>'Gross Capacities'!AM3</f>
        <v>68669.045242041699</v>
      </c>
      <c r="T64" s="74">
        <f>'Gross Capacities'!AN3</f>
        <v>66057.045242041699</v>
      </c>
      <c r="U64" s="74">
        <f>'Gross Capacities'!AO3</f>
        <v>67631.045242041699</v>
      </c>
      <c r="V64" s="74">
        <f>'Gross Capacities'!AP3</f>
        <v>69477.045242041699</v>
      </c>
      <c r="W64" s="74">
        <f>'Gross Capacities'!AQ3</f>
        <v>65742.045242041699</v>
      </c>
      <c r="X64" s="74">
        <f>'Gross Capacities'!AR3</f>
        <v>66648.045242041699</v>
      </c>
      <c r="Y64" s="74">
        <f>'Gross Capacities'!AS3</f>
        <v>65682.045242041699</v>
      </c>
      <c r="Z64" s="74">
        <f>'Gross Capacities'!AT3</f>
        <v>64999.045242041699</v>
      </c>
      <c r="AA64" s="74">
        <f>'Gross Capacities'!AU3</f>
        <v>63867.045242041699</v>
      </c>
      <c r="AB64" s="74">
        <f>'Gross Capacities'!AV3</f>
        <v>63355.045242041699</v>
      </c>
      <c r="AC64" s="74">
        <f>'Gross Capacities'!AW3</f>
        <v>61905.845242041702</v>
      </c>
      <c r="AD64" s="74">
        <f>'Gross Capacities'!AX3</f>
        <v>58764.845242041687</v>
      </c>
      <c r="AE64" s="74">
        <f>'Gross Capacities'!AY3</f>
        <v>53544.845242041702</v>
      </c>
      <c r="AF64" s="74">
        <f>'Gross Capacities'!AZ3</f>
        <v>53834.845242041702</v>
      </c>
    </row>
    <row r="65" spans="1:32" x14ac:dyDescent="0.35">
      <c r="A65" s="1" t="s">
        <v>75</v>
      </c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</row>
    <row r="66" spans="1:32" x14ac:dyDescent="0.35">
      <c r="A66" t="s">
        <v>1542</v>
      </c>
      <c r="B66" s="74">
        <f>SUM(B73:B75)</f>
        <v>88255</v>
      </c>
      <c r="C66" s="74">
        <f t="shared" ref="C66:AF66" si="9">SUM(C73:C75)</f>
        <v>86414</v>
      </c>
      <c r="D66" s="74">
        <f t="shared" si="9"/>
        <v>84310</v>
      </c>
      <c r="E66" s="74">
        <f t="shared" si="9"/>
        <v>82206</v>
      </c>
      <c r="F66" s="74">
        <f t="shared" si="9"/>
        <v>77209</v>
      </c>
      <c r="G66" s="74">
        <f t="shared" si="9"/>
        <v>75105</v>
      </c>
      <c r="H66" s="74">
        <f t="shared" si="9"/>
        <v>73790</v>
      </c>
      <c r="I66" s="74">
        <f t="shared" si="9"/>
        <v>70108</v>
      </c>
      <c r="J66" s="74">
        <f t="shared" si="9"/>
        <v>69056</v>
      </c>
      <c r="K66" s="74">
        <f t="shared" si="9"/>
        <v>65374</v>
      </c>
      <c r="L66" s="74">
        <f t="shared" si="9"/>
        <v>59325</v>
      </c>
      <c r="M66" s="74">
        <f t="shared" si="9"/>
        <v>56695</v>
      </c>
      <c r="N66" s="74">
        <f t="shared" si="9"/>
        <v>53013</v>
      </c>
      <c r="O66" s="74">
        <f t="shared" si="9"/>
        <v>48279</v>
      </c>
      <c r="P66" s="74">
        <f t="shared" si="9"/>
        <v>46964</v>
      </c>
      <c r="Q66" s="74">
        <f t="shared" si="9"/>
        <v>43282</v>
      </c>
      <c r="R66" s="74">
        <f t="shared" si="9"/>
        <v>40389</v>
      </c>
      <c r="S66" s="74">
        <f t="shared" si="9"/>
        <v>37759</v>
      </c>
      <c r="T66" s="74">
        <f t="shared" si="9"/>
        <v>34866</v>
      </c>
      <c r="U66" s="74">
        <f t="shared" si="9"/>
        <v>32499</v>
      </c>
      <c r="V66" s="74">
        <f t="shared" si="9"/>
        <v>30658</v>
      </c>
      <c r="W66" s="74">
        <f t="shared" si="9"/>
        <v>29606</v>
      </c>
      <c r="X66" s="74">
        <f t="shared" si="9"/>
        <v>28028</v>
      </c>
      <c r="Y66" s="74">
        <f t="shared" si="9"/>
        <v>27765</v>
      </c>
      <c r="Z66" s="74">
        <f t="shared" si="9"/>
        <v>27502</v>
      </c>
      <c r="AA66" s="74">
        <f t="shared" si="9"/>
        <v>26976</v>
      </c>
      <c r="AB66" s="74">
        <f t="shared" si="9"/>
        <v>26450</v>
      </c>
      <c r="AC66" s="74">
        <f t="shared" si="9"/>
        <v>26187</v>
      </c>
      <c r="AD66" s="74">
        <f t="shared" si="9"/>
        <v>23294</v>
      </c>
      <c r="AE66" s="74">
        <f t="shared" si="9"/>
        <v>22768</v>
      </c>
      <c r="AF66" s="74">
        <f t="shared" si="9"/>
        <v>22768</v>
      </c>
    </row>
    <row r="67" spans="1:32" x14ac:dyDescent="0.35">
      <c r="A67" t="s">
        <v>1543</v>
      </c>
      <c r="B67" s="74">
        <f>SUM(B79:B81)</f>
        <v>105954</v>
      </c>
      <c r="C67" s="74">
        <f t="shared" ref="C67:AF67" si="10">SUM(C79:C81)</f>
        <v>106454</v>
      </c>
      <c r="D67" s="74">
        <f t="shared" si="10"/>
        <v>103954</v>
      </c>
      <c r="E67" s="74">
        <f t="shared" si="10"/>
        <v>102454</v>
      </c>
      <c r="F67" s="74">
        <f t="shared" si="10"/>
        <v>102454</v>
      </c>
      <c r="G67" s="74">
        <f t="shared" si="10"/>
        <v>103454</v>
      </c>
      <c r="H67" s="74">
        <f t="shared" si="10"/>
        <v>102454</v>
      </c>
      <c r="I67" s="74">
        <f t="shared" si="10"/>
        <v>104454</v>
      </c>
      <c r="J67" s="74">
        <f t="shared" si="10"/>
        <v>104954</v>
      </c>
      <c r="K67" s="74">
        <f t="shared" si="10"/>
        <v>103454</v>
      </c>
      <c r="L67" s="74">
        <f t="shared" si="10"/>
        <v>97954</v>
      </c>
      <c r="M67" s="74">
        <f t="shared" si="10"/>
        <v>92954</v>
      </c>
      <c r="N67" s="74">
        <f t="shared" si="10"/>
        <v>93454</v>
      </c>
      <c r="O67" s="74">
        <f t="shared" si="10"/>
        <v>89954</v>
      </c>
      <c r="P67" s="74">
        <f t="shared" si="10"/>
        <v>86954</v>
      </c>
      <c r="Q67" s="74">
        <f t="shared" si="10"/>
        <v>80454</v>
      </c>
      <c r="R67" s="74">
        <f t="shared" si="10"/>
        <v>75454</v>
      </c>
      <c r="S67" s="74">
        <f t="shared" si="10"/>
        <v>70954</v>
      </c>
      <c r="T67" s="74">
        <f t="shared" si="10"/>
        <v>65954</v>
      </c>
      <c r="U67" s="74">
        <f t="shared" si="10"/>
        <v>64454</v>
      </c>
      <c r="V67" s="74">
        <f t="shared" si="10"/>
        <v>63454</v>
      </c>
      <c r="W67" s="74">
        <f t="shared" si="10"/>
        <v>59954</v>
      </c>
      <c r="X67" s="74">
        <f t="shared" si="10"/>
        <v>58454</v>
      </c>
      <c r="Y67" s="74">
        <f t="shared" si="10"/>
        <v>56954</v>
      </c>
      <c r="Z67" s="74">
        <f t="shared" si="10"/>
        <v>56454</v>
      </c>
      <c r="AA67" s="74">
        <f t="shared" si="10"/>
        <v>56454</v>
      </c>
      <c r="AB67" s="74">
        <f t="shared" si="10"/>
        <v>54954</v>
      </c>
      <c r="AC67" s="74">
        <f t="shared" si="10"/>
        <v>53454</v>
      </c>
      <c r="AD67" s="74">
        <f t="shared" si="10"/>
        <v>51454</v>
      </c>
      <c r="AE67" s="74">
        <f t="shared" si="10"/>
        <v>47454</v>
      </c>
      <c r="AF67" s="74">
        <f t="shared" si="10"/>
        <v>46454</v>
      </c>
    </row>
    <row r="68" spans="1:32" x14ac:dyDescent="0.35">
      <c r="A68" s="1" t="s">
        <v>1536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</row>
    <row r="69" spans="1:32" x14ac:dyDescent="0.35">
      <c r="A69" t="s">
        <v>1544</v>
      </c>
      <c r="B69" s="74">
        <f>SUM(B124:B126)</f>
        <v>88255</v>
      </c>
      <c r="C69" s="74">
        <f t="shared" ref="C69:AF69" si="11">SUM(C124:C126)</f>
        <v>86414</v>
      </c>
      <c r="D69" s="74">
        <f t="shared" si="11"/>
        <v>84310</v>
      </c>
      <c r="E69" s="74">
        <f t="shared" si="11"/>
        <v>82206</v>
      </c>
      <c r="F69" s="74">
        <f t="shared" si="11"/>
        <v>77209</v>
      </c>
      <c r="G69" s="74">
        <f t="shared" si="11"/>
        <v>75105</v>
      </c>
      <c r="H69" s="74">
        <f t="shared" si="11"/>
        <v>73790</v>
      </c>
      <c r="I69" s="74">
        <f t="shared" si="11"/>
        <v>70108</v>
      </c>
      <c r="J69" s="74">
        <f t="shared" si="11"/>
        <v>69056</v>
      </c>
      <c r="K69" s="74">
        <f t="shared" si="11"/>
        <v>65374</v>
      </c>
      <c r="L69" s="74">
        <f t="shared" si="11"/>
        <v>59325</v>
      </c>
      <c r="M69" s="74">
        <f t="shared" si="11"/>
        <v>56695</v>
      </c>
      <c r="N69" s="74">
        <f t="shared" si="11"/>
        <v>53013</v>
      </c>
      <c r="O69" s="74">
        <f t="shared" si="11"/>
        <v>48279</v>
      </c>
      <c r="P69" s="74">
        <f t="shared" si="11"/>
        <v>46964</v>
      </c>
      <c r="Q69" s="74">
        <f t="shared" si="11"/>
        <v>43282</v>
      </c>
      <c r="R69" s="74">
        <f t="shared" si="11"/>
        <v>40389</v>
      </c>
      <c r="S69" s="74">
        <f t="shared" si="11"/>
        <v>37759</v>
      </c>
      <c r="T69" s="74">
        <f t="shared" si="11"/>
        <v>34866</v>
      </c>
      <c r="U69" s="74">
        <f t="shared" si="11"/>
        <v>32499</v>
      </c>
      <c r="V69" s="74">
        <f t="shared" si="11"/>
        <v>30658</v>
      </c>
      <c r="W69" s="74">
        <f t="shared" si="11"/>
        <v>29606</v>
      </c>
      <c r="X69" s="74">
        <f t="shared" si="11"/>
        <v>28028</v>
      </c>
      <c r="Y69" s="74">
        <f t="shared" si="11"/>
        <v>27765</v>
      </c>
      <c r="Z69" s="74">
        <f t="shared" si="11"/>
        <v>27502</v>
      </c>
      <c r="AA69" s="74">
        <f t="shared" si="11"/>
        <v>26976</v>
      </c>
      <c r="AB69" s="74">
        <f t="shared" si="11"/>
        <v>26450</v>
      </c>
      <c r="AC69" s="74">
        <f t="shared" si="11"/>
        <v>26187</v>
      </c>
      <c r="AD69" s="74">
        <f t="shared" si="11"/>
        <v>23294</v>
      </c>
      <c r="AE69" s="74">
        <f t="shared" si="11"/>
        <v>22768</v>
      </c>
      <c r="AF69" s="74">
        <f t="shared" si="11"/>
        <v>22768</v>
      </c>
    </row>
    <row r="70" spans="1:32" x14ac:dyDescent="0.35">
      <c r="A70" t="s">
        <v>1545</v>
      </c>
      <c r="B70" s="74">
        <f>SUM(B130:B132)</f>
        <v>105954</v>
      </c>
      <c r="C70" s="74">
        <f t="shared" ref="C70:AF70" si="12">SUM(C130:C132)</f>
        <v>106454</v>
      </c>
      <c r="D70" s="74">
        <f t="shared" si="12"/>
        <v>103954</v>
      </c>
      <c r="E70" s="74">
        <f t="shared" si="12"/>
        <v>102454</v>
      </c>
      <c r="F70" s="74">
        <f t="shared" si="12"/>
        <v>102454</v>
      </c>
      <c r="G70" s="74">
        <f t="shared" si="12"/>
        <v>103454</v>
      </c>
      <c r="H70" s="74">
        <f t="shared" si="12"/>
        <v>102454</v>
      </c>
      <c r="I70" s="74">
        <f t="shared" si="12"/>
        <v>104454</v>
      </c>
      <c r="J70" s="74">
        <f t="shared" si="12"/>
        <v>104954</v>
      </c>
      <c r="K70" s="74">
        <f t="shared" si="12"/>
        <v>103454</v>
      </c>
      <c r="L70" s="74">
        <f t="shared" si="12"/>
        <v>97954</v>
      </c>
      <c r="M70" s="74">
        <f t="shared" si="12"/>
        <v>92954</v>
      </c>
      <c r="N70" s="74">
        <f t="shared" si="12"/>
        <v>93454</v>
      </c>
      <c r="O70" s="74">
        <f t="shared" si="12"/>
        <v>89954</v>
      </c>
      <c r="P70" s="74">
        <f t="shared" si="12"/>
        <v>86954</v>
      </c>
      <c r="Q70" s="74">
        <f t="shared" si="12"/>
        <v>80454</v>
      </c>
      <c r="R70" s="74">
        <f t="shared" si="12"/>
        <v>75454</v>
      </c>
      <c r="S70" s="74">
        <f t="shared" si="12"/>
        <v>70954</v>
      </c>
      <c r="T70" s="74">
        <f t="shared" si="12"/>
        <v>65954</v>
      </c>
      <c r="U70" s="74">
        <f t="shared" si="12"/>
        <v>64454</v>
      </c>
      <c r="V70" s="74">
        <f t="shared" si="12"/>
        <v>63454</v>
      </c>
      <c r="W70" s="74">
        <f t="shared" si="12"/>
        <v>59954</v>
      </c>
      <c r="X70" s="74">
        <f t="shared" si="12"/>
        <v>58454</v>
      </c>
      <c r="Y70" s="74">
        <f t="shared" si="12"/>
        <v>56954</v>
      </c>
      <c r="Z70" s="74">
        <f t="shared" si="12"/>
        <v>56454</v>
      </c>
      <c r="AA70" s="74">
        <f t="shared" si="12"/>
        <v>56454</v>
      </c>
      <c r="AB70" s="74">
        <f t="shared" si="12"/>
        <v>54954</v>
      </c>
      <c r="AC70" s="74">
        <f t="shared" si="12"/>
        <v>53454</v>
      </c>
      <c r="AD70" s="74">
        <f t="shared" si="12"/>
        <v>51454</v>
      </c>
      <c r="AE70" s="74">
        <f t="shared" si="12"/>
        <v>47454</v>
      </c>
      <c r="AF70" s="74">
        <f t="shared" si="12"/>
        <v>46454</v>
      </c>
    </row>
    <row r="71" spans="1:32" x14ac:dyDescent="0.35">
      <c r="B71" s="76">
        <f>B70-B67</f>
        <v>0</v>
      </c>
      <c r="C71" s="76">
        <f t="shared" ref="C71:AF71" si="13">C70-C67</f>
        <v>0</v>
      </c>
      <c r="D71" s="76">
        <f t="shared" si="13"/>
        <v>0</v>
      </c>
      <c r="E71" s="76">
        <f t="shared" si="13"/>
        <v>0</v>
      </c>
      <c r="F71" s="76">
        <f t="shared" si="13"/>
        <v>0</v>
      </c>
      <c r="G71" s="76">
        <f t="shared" si="13"/>
        <v>0</v>
      </c>
      <c r="H71" s="76">
        <f t="shared" si="13"/>
        <v>0</v>
      </c>
      <c r="I71" s="76">
        <f t="shared" si="13"/>
        <v>0</v>
      </c>
      <c r="J71" s="76">
        <f t="shared" si="13"/>
        <v>0</v>
      </c>
      <c r="K71" s="76">
        <f t="shared" si="13"/>
        <v>0</v>
      </c>
      <c r="L71" s="76">
        <f t="shared" si="13"/>
        <v>0</v>
      </c>
      <c r="M71" s="76">
        <f t="shared" si="13"/>
        <v>0</v>
      </c>
      <c r="N71" s="76">
        <f t="shared" si="13"/>
        <v>0</v>
      </c>
      <c r="O71" s="76">
        <f t="shared" si="13"/>
        <v>0</v>
      </c>
      <c r="P71" s="76">
        <f t="shared" si="13"/>
        <v>0</v>
      </c>
      <c r="Q71" s="76">
        <f t="shared" si="13"/>
        <v>0</v>
      </c>
      <c r="R71" s="76">
        <f t="shared" si="13"/>
        <v>0</v>
      </c>
      <c r="S71" s="76">
        <f t="shared" si="13"/>
        <v>0</v>
      </c>
      <c r="T71" s="76">
        <f t="shared" si="13"/>
        <v>0</v>
      </c>
      <c r="U71" s="76">
        <f t="shared" si="13"/>
        <v>0</v>
      </c>
      <c r="V71" s="76">
        <f t="shared" si="13"/>
        <v>0</v>
      </c>
      <c r="W71" s="76">
        <f t="shared" si="13"/>
        <v>0</v>
      </c>
      <c r="X71" s="76">
        <f t="shared" si="13"/>
        <v>0</v>
      </c>
      <c r="Y71" s="76">
        <f t="shared" si="13"/>
        <v>0</v>
      </c>
      <c r="Z71" s="76">
        <f t="shared" si="13"/>
        <v>0</v>
      </c>
      <c r="AA71" s="76">
        <f t="shared" si="13"/>
        <v>0</v>
      </c>
      <c r="AB71" s="76">
        <f t="shared" si="13"/>
        <v>0</v>
      </c>
      <c r="AC71" s="76">
        <f t="shared" si="13"/>
        <v>0</v>
      </c>
      <c r="AD71" s="76">
        <f t="shared" si="13"/>
        <v>0</v>
      </c>
      <c r="AE71" s="76">
        <f t="shared" si="13"/>
        <v>0</v>
      </c>
      <c r="AF71" s="76">
        <f t="shared" si="13"/>
        <v>0</v>
      </c>
    </row>
    <row r="72" spans="1:32" x14ac:dyDescent="0.35">
      <c r="A72" t="s">
        <v>1320</v>
      </c>
      <c r="B72">
        <v>2020</v>
      </c>
      <c r="C72">
        <v>2021</v>
      </c>
      <c r="D72">
        <v>2022</v>
      </c>
      <c r="E72">
        <v>2023</v>
      </c>
      <c r="F72">
        <v>2024</v>
      </c>
      <c r="G72">
        <v>2025</v>
      </c>
      <c r="H72">
        <v>2026</v>
      </c>
      <c r="I72">
        <v>2027</v>
      </c>
      <c r="J72">
        <v>2028</v>
      </c>
      <c r="K72">
        <v>2029</v>
      </c>
      <c r="L72">
        <v>2030</v>
      </c>
      <c r="M72">
        <v>2031</v>
      </c>
      <c r="N72">
        <v>2032</v>
      </c>
      <c r="O72">
        <v>2033</v>
      </c>
      <c r="P72">
        <v>2034</v>
      </c>
      <c r="Q72">
        <v>2035</v>
      </c>
      <c r="R72">
        <v>2036</v>
      </c>
      <c r="S72">
        <v>2037</v>
      </c>
      <c r="T72">
        <v>2038</v>
      </c>
      <c r="U72">
        <v>2039</v>
      </c>
      <c r="V72">
        <v>2040</v>
      </c>
      <c r="W72">
        <v>2041</v>
      </c>
      <c r="X72">
        <v>2042</v>
      </c>
      <c r="Y72">
        <v>2043</v>
      </c>
      <c r="Z72">
        <v>2044</v>
      </c>
      <c r="AA72">
        <v>2045</v>
      </c>
      <c r="AB72">
        <v>2046</v>
      </c>
      <c r="AC72">
        <v>2047</v>
      </c>
      <c r="AD72">
        <v>2048</v>
      </c>
      <c r="AE72">
        <v>2049</v>
      </c>
      <c r="AF72">
        <v>2050</v>
      </c>
    </row>
    <row r="73" spans="1:32" x14ac:dyDescent="0.35">
      <c r="A73" t="s">
        <v>1439</v>
      </c>
      <c r="B73">
        <v>57527</v>
      </c>
      <c r="C73">
        <v>55686</v>
      </c>
      <c r="D73">
        <v>53582</v>
      </c>
      <c r="E73">
        <v>51478</v>
      </c>
      <c r="F73">
        <v>46481</v>
      </c>
      <c r="G73">
        <v>44377</v>
      </c>
      <c r="H73">
        <v>43062</v>
      </c>
      <c r="I73">
        <v>39380</v>
      </c>
      <c r="J73">
        <v>38328</v>
      </c>
      <c r="K73">
        <v>34646</v>
      </c>
      <c r="L73">
        <v>28597</v>
      </c>
      <c r="M73">
        <v>25967</v>
      </c>
      <c r="N73">
        <v>22285</v>
      </c>
      <c r="O73">
        <v>17551</v>
      </c>
      <c r="P73">
        <v>16236</v>
      </c>
      <c r="Q73">
        <v>12554</v>
      </c>
      <c r="R73">
        <v>9661</v>
      </c>
      <c r="S73">
        <v>7031</v>
      </c>
      <c r="T73">
        <v>4138</v>
      </c>
      <c r="U73">
        <v>1771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 t="s">
        <v>1441</v>
      </c>
      <c r="B74">
        <v>30728</v>
      </c>
      <c r="C74">
        <v>30728</v>
      </c>
      <c r="D74">
        <v>30728</v>
      </c>
      <c r="E74">
        <v>30728</v>
      </c>
      <c r="F74">
        <v>30728</v>
      </c>
      <c r="G74">
        <v>30728</v>
      </c>
      <c r="H74">
        <v>30728</v>
      </c>
      <c r="I74">
        <v>30728</v>
      </c>
      <c r="J74">
        <v>30728</v>
      </c>
      <c r="K74">
        <v>30728</v>
      </c>
      <c r="L74">
        <v>30728</v>
      </c>
      <c r="M74">
        <v>30728</v>
      </c>
      <c r="N74">
        <v>30728</v>
      </c>
      <c r="O74">
        <v>30728</v>
      </c>
      <c r="P74">
        <v>30728</v>
      </c>
      <c r="Q74">
        <v>30728</v>
      </c>
      <c r="R74">
        <v>30728</v>
      </c>
      <c r="S74">
        <v>30728</v>
      </c>
      <c r="T74">
        <v>30728</v>
      </c>
      <c r="U74">
        <v>30728</v>
      </c>
      <c r="V74">
        <v>30658</v>
      </c>
      <c r="W74">
        <v>29606</v>
      </c>
      <c r="X74">
        <v>28028</v>
      </c>
      <c r="Y74">
        <v>27765</v>
      </c>
      <c r="Z74">
        <v>27502</v>
      </c>
      <c r="AA74">
        <v>26976</v>
      </c>
      <c r="AB74">
        <v>26450</v>
      </c>
      <c r="AC74">
        <v>26187</v>
      </c>
      <c r="AD74">
        <v>23294</v>
      </c>
      <c r="AE74">
        <v>22768</v>
      </c>
      <c r="AF74">
        <v>22768</v>
      </c>
    </row>
    <row r="75" spans="1:32" x14ac:dyDescent="0.35">
      <c r="A75" t="s">
        <v>1440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t="s">
        <v>1442</v>
      </c>
      <c r="B76">
        <v>115055</v>
      </c>
      <c r="C76">
        <v>111623</v>
      </c>
      <c r="D76">
        <v>107723</v>
      </c>
      <c r="E76">
        <v>102575</v>
      </c>
      <c r="F76">
        <v>98675</v>
      </c>
      <c r="G76">
        <v>95555</v>
      </c>
      <c r="H76">
        <v>93995</v>
      </c>
      <c r="I76">
        <v>91811</v>
      </c>
      <c r="J76">
        <v>90095</v>
      </c>
      <c r="K76">
        <v>87911</v>
      </c>
      <c r="L76">
        <v>85571</v>
      </c>
      <c r="M76">
        <v>81047</v>
      </c>
      <c r="N76">
        <v>74807</v>
      </c>
      <c r="O76">
        <v>70283</v>
      </c>
      <c r="P76">
        <v>65915</v>
      </c>
      <c r="Q76">
        <v>59831</v>
      </c>
      <c r="R76">
        <v>54527</v>
      </c>
      <c r="S76">
        <v>48287</v>
      </c>
      <c r="T76">
        <v>40799</v>
      </c>
      <c r="U76">
        <v>27539</v>
      </c>
      <c r="V76">
        <v>14123</v>
      </c>
      <c r="W76">
        <v>3515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t="s">
        <v>1443</v>
      </c>
      <c r="B77">
        <v>70857</v>
      </c>
      <c r="C77">
        <v>70857</v>
      </c>
      <c r="D77">
        <v>70857</v>
      </c>
      <c r="E77">
        <v>70857</v>
      </c>
      <c r="F77">
        <v>70857</v>
      </c>
      <c r="G77">
        <v>70857</v>
      </c>
      <c r="H77">
        <v>70857</v>
      </c>
      <c r="I77">
        <v>70857</v>
      </c>
      <c r="J77">
        <v>70857</v>
      </c>
      <c r="K77">
        <v>70857</v>
      </c>
      <c r="L77">
        <v>70857</v>
      </c>
      <c r="M77">
        <v>70857</v>
      </c>
      <c r="N77">
        <v>70857</v>
      </c>
      <c r="O77">
        <v>70857</v>
      </c>
      <c r="P77">
        <v>70857</v>
      </c>
      <c r="Q77">
        <v>70857</v>
      </c>
      <c r="R77">
        <v>70857</v>
      </c>
      <c r="S77">
        <v>70857</v>
      </c>
      <c r="T77">
        <v>70857</v>
      </c>
      <c r="U77">
        <v>70857</v>
      </c>
      <c r="V77">
        <v>70857</v>
      </c>
      <c r="W77">
        <v>70857</v>
      </c>
      <c r="X77">
        <v>67508</v>
      </c>
      <c r="Y77">
        <v>63920</v>
      </c>
      <c r="Z77">
        <v>57056</v>
      </c>
      <c r="AA77">
        <v>46448</v>
      </c>
      <c r="AB77">
        <v>37400</v>
      </c>
      <c r="AC77">
        <v>31628</v>
      </c>
      <c r="AD77">
        <v>25856</v>
      </c>
      <c r="AE77">
        <v>20396</v>
      </c>
      <c r="AF77">
        <v>16652</v>
      </c>
    </row>
    <row r="78" spans="1:32" x14ac:dyDescent="0.35">
      <c r="A78" t="s">
        <v>1444</v>
      </c>
      <c r="B78">
        <v>0</v>
      </c>
      <c r="C78">
        <v>780</v>
      </c>
      <c r="D78">
        <v>1404</v>
      </c>
      <c r="E78">
        <v>5304</v>
      </c>
      <c r="F78">
        <v>8424</v>
      </c>
      <c r="G78">
        <v>10764</v>
      </c>
      <c r="H78">
        <v>13104</v>
      </c>
      <c r="I78">
        <v>14664</v>
      </c>
      <c r="J78">
        <v>16692</v>
      </c>
      <c r="K78">
        <v>19188</v>
      </c>
      <c r="L78">
        <v>22152</v>
      </c>
      <c r="M78">
        <v>24648</v>
      </c>
      <c r="N78">
        <v>26208</v>
      </c>
      <c r="O78">
        <v>28236</v>
      </c>
      <c r="P78">
        <v>29952</v>
      </c>
      <c r="Q78">
        <v>32604</v>
      </c>
      <c r="R78">
        <v>34788</v>
      </c>
      <c r="S78">
        <v>36660</v>
      </c>
      <c r="T78">
        <v>38220</v>
      </c>
      <c r="U78">
        <v>39468</v>
      </c>
      <c r="V78">
        <v>40560</v>
      </c>
      <c r="W78">
        <v>41652</v>
      </c>
      <c r="X78">
        <v>42432</v>
      </c>
      <c r="Y78">
        <v>43056</v>
      </c>
      <c r="Z78">
        <v>43680</v>
      </c>
      <c r="AA78">
        <v>44616</v>
      </c>
      <c r="AB78">
        <v>45084</v>
      </c>
      <c r="AC78">
        <v>45396</v>
      </c>
      <c r="AD78">
        <v>45864</v>
      </c>
      <c r="AE78">
        <v>46332</v>
      </c>
      <c r="AF78">
        <v>46644</v>
      </c>
    </row>
    <row r="79" spans="1:32" x14ac:dyDescent="0.35">
      <c r="A79" t="s">
        <v>1445</v>
      </c>
      <c r="B79">
        <v>105954</v>
      </c>
      <c r="C79">
        <v>105954</v>
      </c>
      <c r="D79">
        <v>101954</v>
      </c>
      <c r="E79">
        <v>96954</v>
      </c>
      <c r="F79">
        <v>95954</v>
      </c>
      <c r="G79">
        <v>95954</v>
      </c>
      <c r="H79">
        <v>92454</v>
      </c>
      <c r="I79">
        <v>92454</v>
      </c>
      <c r="J79">
        <v>91954</v>
      </c>
      <c r="K79">
        <v>89454</v>
      </c>
      <c r="L79">
        <v>82454</v>
      </c>
      <c r="M79">
        <v>75954</v>
      </c>
      <c r="N79">
        <v>75454</v>
      </c>
      <c r="O79">
        <v>70454</v>
      </c>
      <c r="P79">
        <v>66454</v>
      </c>
      <c r="Q79">
        <v>57954</v>
      </c>
      <c r="R79">
        <v>50954</v>
      </c>
      <c r="S79">
        <v>44954</v>
      </c>
      <c r="T79">
        <v>38454</v>
      </c>
      <c r="U79">
        <v>35954</v>
      </c>
      <c r="V79">
        <v>33954</v>
      </c>
      <c r="W79">
        <v>29454</v>
      </c>
      <c r="X79">
        <v>26954</v>
      </c>
      <c r="Y79">
        <v>24454</v>
      </c>
      <c r="Z79">
        <v>22954</v>
      </c>
      <c r="AA79">
        <v>21454</v>
      </c>
      <c r="AB79">
        <v>19454</v>
      </c>
      <c r="AC79">
        <v>17454</v>
      </c>
      <c r="AD79">
        <v>14454</v>
      </c>
      <c r="AE79">
        <v>9454</v>
      </c>
      <c r="AF79">
        <v>7954</v>
      </c>
    </row>
    <row r="80" spans="1:32" x14ac:dyDescent="0.35">
      <c r="A80" t="s">
        <v>1446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 t="s">
        <v>1447</v>
      </c>
      <c r="B81">
        <v>0</v>
      </c>
      <c r="C81">
        <v>500</v>
      </c>
      <c r="D81">
        <v>2000</v>
      </c>
      <c r="E81">
        <v>5500</v>
      </c>
      <c r="F81">
        <v>6500</v>
      </c>
      <c r="G81">
        <v>7500</v>
      </c>
      <c r="H81">
        <v>10000</v>
      </c>
      <c r="I81">
        <v>12000</v>
      </c>
      <c r="J81">
        <v>13000</v>
      </c>
      <c r="K81">
        <v>14000</v>
      </c>
      <c r="L81">
        <v>15500</v>
      </c>
      <c r="M81">
        <v>17000</v>
      </c>
      <c r="N81">
        <v>18000</v>
      </c>
      <c r="O81">
        <v>19500</v>
      </c>
      <c r="P81">
        <v>20500</v>
      </c>
      <c r="Q81">
        <v>22500</v>
      </c>
      <c r="R81">
        <v>24500</v>
      </c>
      <c r="S81">
        <v>26000</v>
      </c>
      <c r="T81">
        <v>27500</v>
      </c>
      <c r="U81">
        <v>28500</v>
      </c>
      <c r="V81">
        <v>29500</v>
      </c>
      <c r="W81">
        <v>30500</v>
      </c>
      <c r="X81">
        <v>31500</v>
      </c>
      <c r="Y81">
        <v>32500</v>
      </c>
      <c r="Z81">
        <v>33500</v>
      </c>
      <c r="AA81">
        <v>35000</v>
      </c>
      <c r="AB81">
        <v>35500</v>
      </c>
      <c r="AC81">
        <v>36000</v>
      </c>
      <c r="AD81">
        <v>37000</v>
      </c>
      <c r="AE81">
        <v>38000</v>
      </c>
      <c r="AF81">
        <v>38500</v>
      </c>
    </row>
    <row r="82" spans="1:32" x14ac:dyDescent="0.35">
      <c r="A82" t="s">
        <v>1448</v>
      </c>
      <c r="B82">
        <v>128264</v>
      </c>
      <c r="C82">
        <v>128264</v>
      </c>
      <c r="D82">
        <v>128264</v>
      </c>
      <c r="E82">
        <v>128264</v>
      </c>
      <c r="F82">
        <v>128264</v>
      </c>
      <c r="G82">
        <v>128264</v>
      </c>
      <c r="H82">
        <v>128264</v>
      </c>
      <c r="I82">
        <v>128264</v>
      </c>
      <c r="J82">
        <v>128264</v>
      </c>
      <c r="K82">
        <v>128264</v>
      </c>
      <c r="L82">
        <v>128264</v>
      </c>
      <c r="M82">
        <v>128264</v>
      </c>
      <c r="N82">
        <v>128264</v>
      </c>
      <c r="O82">
        <v>128264</v>
      </c>
      <c r="P82">
        <v>128264</v>
      </c>
      <c r="Q82">
        <v>128264</v>
      </c>
      <c r="R82">
        <v>128264</v>
      </c>
      <c r="S82">
        <v>128264</v>
      </c>
      <c r="T82">
        <v>128264</v>
      </c>
      <c r="U82">
        <v>128225</v>
      </c>
      <c r="V82">
        <v>128225</v>
      </c>
      <c r="W82">
        <v>128225</v>
      </c>
      <c r="X82">
        <v>128225</v>
      </c>
      <c r="Y82">
        <v>128225</v>
      </c>
      <c r="Z82">
        <v>128225</v>
      </c>
      <c r="AA82">
        <v>128225</v>
      </c>
      <c r="AB82">
        <v>128225</v>
      </c>
      <c r="AC82">
        <v>128225</v>
      </c>
      <c r="AD82">
        <v>128225</v>
      </c>
      <c r="AE82">
        <v>128225</v>
      </c>
      <c r="AF82">
        <v>128225</v>
      </c>
    </row>
    <row r="83" spans="1:32" x14ac:dyDescent="0.35">
      <c r="A83" t="s">
        <v>1449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 t="s">
        <v>1450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 t="s">
        <v>1451</v>
      </c>
      <c r="B85">
        <v>154621</v>
      </c>
      <c r="C85">
        <v>153901</v>
      </c>
      <c r="D85">
        <v>152881</v>
      </c>
      <c r="E85">
        <v>151281</v>
      </c>
      <c r="F85">
        <v>148466</v>
      </c>
      <c r="G85">
        <v>144561</v>
      </c>
      <c r="H85">
        <v>140041</v>
      </c>
      <c r="I85">
        <v>134056</v>
      </c>
      <c r="J85">
        <v>129641</v>
      </c>
      <c r="K85">
        <v>123741</v>
      </c>
      <c r="L85">
        <v>117591</v>
      </c>
      <c r="M85">
        <v>110846</v>
      </c>
      <c r="N85">
        <v>103046</v>
      </c>
      <c r="O85">
        <v>96836</v>
      </c>
      <c r="P85">
        <v>86441</v>
      </c>
      <c r="Q85">
        <v>78901</v>
      </c>
      <c r="R85">
        <v>70461</v>
      </c>
      <c r="S85">
        <v>60916</v>
      </c>
      <c r="T85">
        <v>53406</v>
      </c>
      <c r="U85">
        <v>43616</v>
      </c>
      <c r="V85">
        <v>33981</v>
      </c>
      <c r="W85">
        <v>23586</v>
      </c>
      <c r="X85">
        <v>13191</v>
      </c>
      <c r="Y85">
        <v>3486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t="s">
        <v>1452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 t="s">
        <v>1453</v>
      </c>
      <c r="B87">
        <v>11810</v>
      </c>
      <c r="C87">
        <v>13565</v>
      </c>
      <c r="D87">
        <v>15180</v>
      </c>
      <c r="E87">
        <v>26190</v>
      </c>
      <c r="F87">
        <v>36055</v>
      </c>
      <c r="G87">
        <v>44625</v>
      </c>
      <c r="H87">
        <v>54315</v>
      </c>
      <c r="I87">
        <v>61805</v>
      </c>
      <c r="J87">
        <v>72590</v>
      </c>
      <c r="K87">
        <v>87390</v>
      </c>
      <c r="L87">
        <v>107760</v>
      </c>
      <c r="M87">
        <v>126075</v>
      </c>
      <c r="N87">
        <v>139055</v>
      </c>
      <c r="O87">
        <v>157530</v>
      </c>
      <c r="P87">
        <v>174435</v>
      </c>
      <c r="Q87">
        <v>202355</v>
      </c>
      <c r="R87">
        <v>228505</v>
      </c>
      <c r="S87">
        <v>253440</v>
      </c>
      <c r="T87">
        <v>276845</v>
      </c>
      <c r="U87">
        <v>297870</v>
      </c>
      <c r="V87">
        <v>318740</v>
      </c>
      <c r="W87">
        <v>342145</v>
      </c>
      <c r="X87">
        <v>360605</v>
      </c>
      <c r="Y87">
        <v>378380</v>
      </c>
      <c r="Z87">
        <v>394151</v>
      </c>
      <c r="AA87">
        <v>411076</v>
      </c>
      <c r="AB87">
        <v>424111</v>
      </c>
      <c r="AC87">
        <v>434356</v>
      </c>
      <c r="AD87">
        <v>452096</v>
      </c>
      <c r="AE87">
        <v>466936</v>
      </c>
      <c r="AF87">
        <v>470916</v>
      </c>
    </row>
    <row r="88" spans="1:32" x14ac:dyDescent="0.35">
      <c r="A88" t="s">
        <v>1454</v>
      </c>
      <c r="B88">
        <v>118077</v>
      </c>
      <c r="C88">
        <v>118077</v>
      </c>
      <c r="D88">
        <v>118077</v>
      </c>
      <c r="E88">
        <v>118075</v>
      </c>
      <c r="F88">
        <v>118071</v>
      </c>
      <c r="G88">
        <v>117891</v>
      </c>
      <c r="H88">
        <v>117317</v>
      </c>
      <c r="I88">
        <v>117217</v>
      </c>
      <c r="J88">
        <v>116963</v>
      </c>
      <c r="K88">
        <v>116255</v>
      </c>
      <c r="L88">
        <v>115271</v>
      </c>
      <c r="M88">
        <v>114291</v>
      </c>
      <c r="N88">
        <v>112321</v>
      </c>
      <c r="O88">
        <v>107157</v>
      </c>
      <c r="P88">
        <v>100753</v>
      </c>
      <c r="Q88">
        <v>87681</v>
      </c>
      <c r="R88">
        <v>66507</v>
      </c>
      <c r="S88">
        <v>49169</v>
      </c>
      <c r="T88">
        <v>40843</v>
      </c>
      <c r="U88">
        <v>37011</v>
      </c>
      <c r="V88">
        <v>32953</v>
      </c>
      <c r="W88">
        <v>28807</v>
      </c>
      <c r="X88">
        <v>23307</v>
      </c>
      <c r="Y88">
        <v>15229</v>
      </c>
      <c r="Z88">
        <v>1239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t="s">
        <v>1455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t="s">
        <v>1456</v>
      </c>
      <c r="B90">
        <v>18700</v>
      </c>
      <c r="C90">
        <v>19854</v>
      </c>
      <c r="D90">
        <v>20896</v>
      </c>
      <c r="E90">
        <v>28072</v>
      </c>
      <c r="F90">
        <v>34594</v>
      </c>
      <c r="G90">
        <v>40346</v>
      </c>
      <c r="H90">
        <v>46998</v>
      </c>
      <c r="I90">
        <v>52248</v>
      </c>
      <c r="J90">
        <v>60246</v>
      </c>
      <c r="K90">
        <v>71700</v>
      </c>
      <c r="L90">
        <v>87656</v>
      </c>
      <c r="M90">
        <v>102166</v>
      </c>
      <c r="N90">
        <v>112490</v>
      </c>
      <c r="O90">
        <v>127664</v>
      </c>
      <c r="P90">
        <v>141720</v>
      </c>
      <c r="Q90">
        <v>165444</v>
      </c>
      <c r="R90">
        <v>188514</v>
      </c>
      <c r="S90">
        <v>210860</v>
      </c>
      <c r="T90">
        <v>232238</v>
      </c>
      <c r="U90">
        <v>251498</v>
      </c>
      <c r="V90">
        <v>270722</v>
      </c>
      <c r="W90">
        <v>291986</v>
      </c>
      <c r="X90">
        <v>308718</v>
      </c>
      <c r="Y90">
        <v>325096</v>
      </c>
      <c r="Z90">
        <v>343764</v>
      </c>
      <c r="AA90">
        <v>353301</v>
      </c>
      <c r="AB90">
        <v>366041</v>
      </c>
      <c r="AC90">
        <v>376071</v>
      </c>
      <c r="AD90">
        <v>390353</v>
      </c>
      <c r="AE90">
        <v>404927</v>
      </c>
      <c r="AF90">
        <v>416237</v>
      </c>
    </row>
    <row r="91" spans="1:32" x14ac:dyDescent="0.35">
      <c r="A91" t="s">
        <v>1457</v>
      </c>
      <c r="B91">
        <v>2315</v>
      </c>
      <c r="C91">
        <v>2315</v>
      </c>
      <c r="D91">
        <v>2315</v>
      </c>
      <c r="E91">
        <v>2315</v>
      </c>
      <c r="F91">
        <v>2315</v>
      </c>
      <c r="G91">
        <v>2315</v>
      </c>
      <c r="H91">
        <v>2315</v>
      </c>
      <c r="I91">
        <v>2315</v>
      </c>
      <c r="J91">
        <v>2315</v>
      </c>
      <c r="K91">
        <v>2315</v>
      </c>
      <c r="L91">
        <v>2315</v>
      </c>
      <c r="M91">
        <v>2315</v>
      </c>
      <c r="N91">
        <v>2315</v>
      </c>
      <c r="O91">
        <v>2315</v>
      </c>
      <c r="P91">
        <v>2159</v>
      </c>
      <c r="Q91">
        <v>1847</v>
      </c>
      <c r="R91">
        <v>1535</v>
      </c>
      <c r="S91">
        <v>755</v>
      </c>
      <c r="T91">
        <v>599</v>
      </c>
      <c r="U91">
        <v>599</v>
      </c>
      <c r="V91">
        <v>599</v>
      </c>
      <c r="W91">
        <v>599</v>
      </c>
      <c r="X91">
        <v>599</v>
      </c>
      <c r="Y91">
        <v>599</v>
      </c>
      <c r="Z91">
        <v>599</v>
      </c>
      <c r="AA91">
        <v>599</v>
      </c>
      <c r="AB91">
        <v>599</v>
      </c>
      <c r="AC91">
        <v>599</v>
      </c>
      <c r="AD91">
        <v>599</v>
      </c>
      <c r="AE91">
        <v>599</v>
      </c>
      <c r="AF91">
        <v>599</v>
      </c>
    </row>
    <row r="92" spans="1:32" x14ac:dyDescent="0.35">
      <c r="A92" t="s">
        <v>1458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 t="s">
        <v>1459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 t="s">
        <v>1460</v>
      </c>
      <c r="B94">
        <v>4631</v>
      </c>
      <c r="C94">
        <v>4415</v>
      </c>
      <c r="D94">
        <v>4253</v>
      </c>
      <c r="E94">
        <v>4199</v>
      </c>
      <c r="F94">
        <v>3767</v>
      </c>
      <c r="G94">
        <v>3569</v>
      </c>
      <c r="H94">
        <v>2975</v>
      </c>
      <c r="I94">
        <v>2723</v>
      </c>
      <c r="J94">
        <v>2597</v>
      </c>
      <c r="K94">
        <v>2327</v>
      </c>
      <c r="L94">
        <v>2057</v>
      </c>
      <c r="M94">
        <v>1841</v>
      </c>
      <c r="N94">
        <v>1589</v>
      </c>
      <c r="O94">
        <v>1301</v>
      </c>
      <c r="P94">
        <v>527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t="s">
        <v>1461</v>
      </c>
      <c r="B95">
        <v>10903</v>
      </c>
      <c r="C95">
        <v>10903</v>
      </c>
      <c r="D95">
        <v>10903</v>
      </c>
      <c r="E95">
        <v>10903</v>
      </c>
      <c r="F95">
        <v>10903</v>
      </c>
      <c r="G95">
        <v>10903</v>
      </c>
      <c r="H95">
        <v>10903</v>
      </c>
      <c r="I95">
        <v>10903</v>
      </c>
      <c r="J95">
        <v>10903</v>
      </c>
      <c r="K95">
        <v>10903</v>
      </c>
      <c r="L95">
        <v>10903</v>
      </c>
      <c r="M95">
        <v>10903</v>
      </c>
      <c r="N95">
        <v>10903</v>
      </c>
      <c r="O95">
        <v>10903</v>
      </c>
      <c r="P95">
        <v>10903</v>
      </c>
      <c r="Q95">
        <v>10584</v>
      </c>
      <c r="R95">
        <v>10296</v>
      </c>
      <c r="S95">
        <v>9882</v>
      </c>
      <c r="T95">
        <v>9414</v>
      </c>
      <c r="U95">
        <v>8136</v>
      </c>
      <c r="V95">
        <v>7668</v>
      </c>
      <c r="W95">
        <v>7344</v>
      </c>
      <c r="X95">
        <v>7002</v>
      </c>
      <c r="Y95">
        <v>6282</v>
      </c>
      <c r="Z95">
        <v>5364</v>
      </c>
      <c r="AA95">
        <v>4860</v>
      </c>
      <c r="AB95">
        <v>4104</v>
      </c>
      <c r="AC95">
        <v>3456</v>
      </c>
      <c r="AD95">
        <v>2592</v>
      </c>
      <c r="AE95">
        <v>1764</v>
      </c>
      <c r="AF95">
        <v>1098</v>
      </c>
    </row>
    <row r="96" spans="1:32" x14ac:dyDescent="0.35">
      <c r="A96" t="s">
        <v>1462</v>
      </c>
      <c r="B96">
        <v>0</v>
      </c>
      <c r="C96">
        <v>198</v>
      </c>
      <c r="D96">
        <v>360</v>
      </c>
      <c r="E96">
        <v>1404</v>
      </c>
      <c r="F96">
        <v>2250</v>
      </c>
      <c r="G96">
        <v>2916</v>
      </c>
      <c r="H96">
        <v>3618</v>
      </c>
      <c r="I96">
        <v>4104</v>
      </c>
      <c r="J96">
        <v>4770</v>
      </c>
      <c r="K96">
        <v>5616</v>
      </c>
      <c r="L96">
        <v>6678</v>
      </c>
      <c r="M96">
        <v>7596</v>
      </c>
      <c r="N96">
        <v>8208</v>
      </c>
      <c r="O96">
        <v>9054</v>
      </c>
      <c r="P96">
        <v>9792</v>
      </c>
      <c r="Q96">
        <v>10980</v>
      </c>
      <c r="R96">
        <v>12042</v>
      </c>
      <c r="S96">
        <v>12996</v>
      </c>
      <c r="T96">
        <v>13860</v>
      </c>
      <c r="U96">
        <v>14616</v>
      </c>
      <c r="V96">
        <v>15318</v>
      </c>
      <c r="W96">
        <v>16074</v>
      </c>
      <c r="X96">
        <v>16650</v>
      </c>
      <c r="Y96">
        <v>17190</v>
      </c>
      <c r="Z96">
        <v>17784</v>
      </c>
      <c r="AA96">
        <v>18666</v>
      </c>
      <c r="AB96">
        <v>19134</v>
      </c>
      <c r="AC96">
        <v>19512</v>
      </c>
      <c r="AD96">
        <v>20088</v>
      </c>
      <c r="AE96">
        <v>20700</v>
      </c>
      <c r="AF96">
        <v>21168</v>
      </c>
    </row>
    <row r="97" spans="1:32" x14ac:dyDescent="0.35">
      <c r="A97" t="s">
        <v>1463</v>
      </c>
      <c r="B97">
        <v>775</v>
      </c>
      <c r="C97">
        <v>723</v>
      </c>
      <c r="D97">
        <v>684</v>
      </c>
      <c r="E97">
        <v>606</v>
      </c>
      <c r="F97">
        <v>528</v>
      </c>
      <c r="G97">
        <v>476</v>
      </c>
      <c r="H97">
        <v>476</v>
      </c>
      <c r="I97">
        <v>359</v>
      </c>
      <c r="J97">
        <v>307</v>
      </c>
      <c r="K97">
        <v>307</v>
      </c>
      <c r="L97">
        <v>307</v>
      </c>
      <c r="M97">
        <v>307</v>
      </c>
      <c r="N97">
        <v>307</v>
      </c>
      <c r="O97">
        <v>307</v>
      </c>
      <c r="P97">
        <v>281</v>
      </c>
      <c r="Q97">
        <v>229</v>
      </c>
      <c r="R97">
        <v>229</v>
      </c>
      <c r="S97">
        <v>229</v>
      </c>
      <c r="T97">
        <v>229</v>
      </c>
      <c r="U97">
        <v>190</v>
      </c>
      <c r="V97">
        <v>190</v>
      </c>
      <c r="W97">
        <v>190</v>
      </c>
      <c r="X97">
        <v>190</v>
      </c>
      <c r="Y97">
        <v>190</v>
      </c>
      <c r="Z97">
        <v>164</v>
      </c>
      <c r="AA97">
        <v>151</v>
      </c>
      <c r="AB97">
        <v>151</v>
      </c>
      <c r="AC97">
        <v>151</v>
      </c>
      <c r="AD97">
        <v>138</v>
      </c>
      <c r="AE97">
        <v>138</v>
      </c>
      <c r="AF97">
        <v>138</v>
      </c>
    </row>
    <row r="98" spans="1:32" x14ac:dyDescent="0.35">
      <c r="A98" t="s">
        <v>1464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t="s">
        <v>1465</v>
      </c>
      <c r="B99">
        <v>0</v>
      </c>
      <c r="C99">
        <v>0</v>
      </c>
      <c r="D99">
        <v>0</v>
      </c>
      <c r="E99">
        <v>39</v>
      </c>
      <c r="F99">
        <v>78</v>
      </c>
      <c r="G99">
        <v>104</v>
      </c>
      <c r="H99">
        <v>130</v>
      </c>
      <c r="I99">
        <v>143</v>
      </c>
      <c r="J99">
        <v>169</v>
      </c>
      <c r="K99">
        <v>208</v>
      </c>
      <c r="L99">
        <v>260</v>
      </c>
      <c r="M99">
        <v>299</v>
      </c>
      <c r="N99">
        <v>325</v>
      </c>
      <c r="O99">
        <v>364</v>
      </c>
      <c r="P99">
        <v>403</v>
      </c>
      <c r="Q99">
        <v>468</v>
      </c>
      <c r="R99">
        <v>533</v>
      </c>
      <c r="S99">
        <v>598</v>
      </c>
      <c r="T99">
        <v>650</v>
      </c>
      <c r="U99">
        <v>702</v>
      </c>
      <c r="V99">
        <v>754</v>
      </c>
      <c r="W99">
        <v>806</v>
      </c>
      <c r="X99">
        <v>845</v>
      </c>
      <c r="Y99">
        <v>884</v>
      </c>
      <c r="Z99">
        <v>936</v>
      </c>
      <c r="AA99">
        <v>1014</v>
      </c>
      <c r="AB99">
        <v>1053</v>
      </c>
      <c r="AC99">
        <v>1079</v>
      </c>
      <c r="AD99">
        <v>1131</v>
      </c>
      <c r="AE99">
        <v>1196</v>
      </c>
      <c r="AF99">
        <v>1235</v>
      </c>
    </row>
    <row r="100" spans="1:32" x14ac:dyDescent="0.35">
      <c r="A100" t="s">
        <v>1466</v>
      </c>
      <c r="B100">
        <v>6494</v>
      </c>
      <c r="C100">
        <v>5774</v>
      </c>
      <c r="D100">
        <v>5240</v>
      </c>
      <c r="E100">
        <v>4759</v>
      </c>
      <c r="F100">
        <v>4219</v>
      </c>
      <c r="G100">
        <v>3926</v>
      </c>
      <c r="H100">
        <v>3550</v>
      </c>
      <c r="I100">
        <v>3240</v>
      </c>
      <c r="J100">
        <v>2984</v>
      </c>
      <c r="K100">
        <v>2558</v>
      </c>
      <c r="L100">
        <v>2293</v>
      </c>
      <c r="M100">
        <v>2223</v>
      </c>
      <c r="N100">
        <v>1991</v>
      </c>
      <c r="O100">
        <v>1886</v>
      </c>
      <c r="P100">
        <v>1886</v>
      </c>
      <c r="Q100">
        <v>1759</v>
      </c>
      <c r="R100">
        <v>1730</v>
      </c>
      <c r="S100">
        <v>1423</v>
      </c>
      <c r="T100">
        <v>1009</v>
      </c>
      <c r="U100">
        <v>459</v>
      </c>
      <c r="V100">
        <v>218</v>
      </c>
      <c r="W100">
        <v>139</v>
      </c>
      <c r="X100">
        <v>80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t="s">
        <v>1467</v>
      </c>
      <c r="B101">
        <v>1001</v>
      </c>
      <c r="C101">
        <v>1001</v>
      </c>
      <c r="D101">
        <v>1001</v>
      </c>
      <c r="E101">
        <v>1001</v>
      </c>
      <c r="F101">
        <v>1001</v>
      </c>
      <c r="G101">
        <v>1001</v>
      </c>
      <c r="H101">
        <v>1001</v>
      </c>
      <c r="I101">
        <v>1001</v>
      </c>
      <c r="J101">
        <v>1001</v>
      </c>
      <c r="K101">
        <v>1001</v>
      </c>
      <c r="L101">
        <v>1001</v>
      </c>
      <c r="M101">
        <v>1001</v>
      </c>
      <c r="N101">
        <v>1001</v>
      </c>
      <c r="O101">
        <v>1001</v>
      </c>
      <c r="P101">
        <v>1001</v>
      </c>
      <c r="Q101">
        <v>1001</v>
      </c>
      <c r="R101">
        <v>1001</v>
      </c>
      <c r="S101">
        <v>1001</v>
      </c>
      <c r="T101">
        <v>1001</v>
      </c>
      <c r="U101">
        <v>1001</v>
      </c>
      <c r="V101">
        <v>1001</v>
      </c>
      <c r="W101">
        <v>1001</v>
      </c>
      <c r="X101">
        <v>1001</v>
      </c>
      <c r="Y101">
        <v>834</v>
      </c>
      <c r="Z101">
        <v>834</v>
      </c>
      <c r="AA101">
        <v>509</v>
      </c>
      <c r="AB101">
        <v>377</v>
      </c>
      <c r="AC101">
        <v>377</v>
      </c>
      <c r="AD101">
        <v>377</v>
      </c>
      <c r="AE101">
        <v>377</v>
      </c>
      <c r="AF101">
        <v>377</v>
      </c>
    </row>
    <row r="102" spans="1:32" x14ac:dyDescent="0.35">
      <c r="A102" t="s">
        <v>1468</v>
      </c>
      <c r="B102">
        <v>0</v>
      </c>
      <c r="C102">
        <v>77</v>
      </c>
      <c r="D102">
        <v>140</v>
      </c>
      <c r="E102">
        <v>524</v>
      </c>
      <c r="F102">
        <v>825</v>
      </c>
      <c r="G102">
        <v>1055</v>
      </c>
      <c r="H102">
        <v>1288</v>
      </c>
      <c r="I102">
        <v>1447</v>
      </c>
      <c r="J102">
        <v>1657</v>
      </c>
      <c r="K102">
        <v>1915</v>
      </c>
      <c r="L102">
        <v>2226</v>
      </c>
      <c r="M102">
        <v>2486</v>
      </c>
      <c r="N102">
        <v>2656</v>
      </c>
      <c r="O102">
        <v>2884</v>
      </c>
      <c r="P102">
        <v>3077</v>
      </c>
      <c r="Q102">
        <v>3375</v>
      </c>
      <c r="R102">
        <v>3633</v>
      </c>
      <c r="S102">
        <v>3859</v>
      </c>
      <c r="T102">
        <v>4057</v>
      </c>
      <c r="U102">
        <v>4222</v>
      </c>
      <c r="V102">
        <v>4373</v>
      </c>
      <c r="W102">
        <v>4527</v>
      </c>
      <c r="X102">
        <v>4639</v>
      </c>
      <c r="Y102">
        <v>4740</v>
      </c>
      <c r="Z102">
        <v>4920</v>
      </c>
      <c r="AA102">
        <v>5603</v>
      </c>
      <c r="AB102">
        <v>6250</v>
      </c>
      <c r="AC102">
        <v>6676</v>
      </c>
      <c r="AD102">
        <v>7182</v>
      </c>
      <c r="AE102">
        <v>7672</v>
      </c>
      <c r="AF102">
        <v>7766</v>
      </c>
    </row>
    <row r="103" spans="1:32" x14ac:dyDescent="0.35">
      <c r="A103" t="s">
        <v>1469</v>
      </c>
      <c r="B103">
        <v>4141</v>
      </c>
      <c r="C103">
        <v>3741</v>
      </c>
      <c r="D103">
        <v>3391</v>
      </c>
      <c r="E103">
        <v>3141</v>
      </c>
      <c r="F103">
        <v>2891</v>
      </c>
      <c r="G103">
        <v>2791</v>
      </c>
      <c r="H103">
        <v>2591</v>
      </c>
      <c r="I103">
        <v>2491</v>
      </c>
      <c r="J103">
        <v>2441</v>
      </c>
      <c r="K103">
        <v>2091</v>
      </c>
      <c r="L103">
        <v>1741</v>
      </c>
      <c r="M103">
        <v>1141</v>
      </c>
      <c r="N103">
        <v>1091</v>
      </c>
      <c r="O103">
        <v>1041</v>
      </c>
      <c r="P103">
        <v>791</v>
      </c>
      <c r="Q103">
        <v>741</v>
      </c>
      <c r="R103">
        <v>641</v>
      </c>
      <c r="S103">
        <v>441</v>
      </c>
      <c r="T103">
        <v>441</v>
      </c>
      <c r="U103">
        <v>441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5">
      <c r="A104" t="s">
        <v>1470</v>
      </c>
      <c r="B104">
        <v>8654</v>
      </c>
      <c r="C104">
        <v>8654</v>
      </c>
      <c r="D104">
        <v>8654</v>
      </c>
      <c r="E104">
        <v>8654</v>
      </c>
      <c r="F104">
        <v>8654</v>
      </c>
      <c r="G104">
        <v>8654</v>
      </c>
      <c r="H104">
        <v>8654</v>
      </c>
      <c r="I104">
        <v>8654</v>
      </c>
      <c r="J104">
        <v>8654</v>
      </c>
      <c r="K104">
        <v>8654</v>
      </c>
      <c r="L104">
        <v>8654</v>
      </c>
      <c r="M104">
        <v>8654</v>
      </c>
      <c r="N104">
        <v>8654</v>
      </c>
      <c r="O104">
        <v>8654</v>
      </c>
      <c r="P104">
        <v>8654</v>
      </c>
      <c r="Q104">
        <v>8654</v>
      </c>
      <c r="R104">
        <v>8654</v>
      </c>
      <c r="S104">
        <v>8654</v>
      </c>
      <c r="T104">
        <v>8654</v>
      </c>
      <c r="U104">
        <v>8654</v>
      </c>
      <c r="V104">
        <v>8595</v>
      </c>
      <c r="W104">
        <v>8495</v>
      </c>
      <c r="X104">
        <v>8345</v>
      </c>
      <c r="Y104">
        <v>8345</v>
      </c>
      <c r="Z104">
        <v>8345</v>
      </c>
      <c r="AA104">
        <v>7595</v>
      </c>
      <c r="AB104">
        <v>7445</v>
      </c>
      <c r="AC104">
        <v>7445</v>
      </c>
      <c r="AD104">
        <v>7445</v>
      </c>
      <c r="AE104">
        <v>7445</v>
      </c>
      <c r="AF104">
        <v>7195</v>
      </c>
    </row>
    <row r="105" spans="1:32" x14ac:dyDescent="0.35">
      <c r="A105" t="s">
        <v>1471</v>
      </c>
      <c r="B105">
        <v>0</v>
      </c>
      <c r="C105">
        <v>600</v>
      </c>
      <c r="D105">
        <v>1100</v>
      </c>
      <c r="E105">
        <v>4200</v>
      </c>
      <c r="F105">
        <v>6650</v>
      </c>
      <c r="G105">
        <v>8500</v>
      </c>
      <c r="H105">
        <v>10400</v>
      </c>
      <c r="I105">
        <v>11700</v>
      </c>
      <c r="J105">
        <v>13400</v>
      </c>
      <c r="K105">
        <v>15450</v>
      </c>
      <c r="L105">
        <v>17950</v>
      </c>
      <c r="M105">
        <v>20000</v>
      </c>
      <c r="N105">
        <v>21300</v>
      </c>
      <c r="O105">
        <v>23050</v>
      </c>
      <c r="P105">
        <v>24500</v>
      </c>
      <c r="Q105">
        <v>26750</v>
      </c>
      <c r="R105">
        <v>28650</v>
      </c>
      <c r="S105">
        <v>30300</v>
      </c>
      <c r="T105">
        <v>31700</v>
      </c>
      <c r="U105">
        <v>32850</v>
      </c>
      <c r="V105">
        <v>33900</v>
      </c>
      <c r="W105">
        <v>34950</v>
      </c>
      <c r="X105">
        <v>35700</v>
      </c>
      <c r="Y105">
        <v>36350</v>
      </c>
      <c r="Z105">
        <v>37700</v>
      </c>
      <c r="AA105">
        <v>43350</v>
      </c>
      <c r="AB105">
        <v>48750</v>
      </c>
      <c r="AC105">
        <v>52200</v>
      </c>
      <c r="AD105">
        <v>56200</v>
      </c>
      <c r="AE105">
        <v>60000</v>
      </c>
      <c r="AF105">
        <v>60600</v>
      </c>
    </row>
    <row r="106" spans="1:32" x14ac:dyDescent="0.35">
      <c r="A106" t="s">
        <v>1472</v>
      </c>
      <c r="B106">
        <v>43403</v>
      </c>
      <c r="C106">
        <v>40510</v>
      </c>
      <c r="D106">
        <v>38932</v>
      </c>
      <c r="E106">
        <v>37354</v>
      </c>
      <c r="F106">
        <v>36828</v>
      </c>
      <c r="G106">
        <v>34198</v>
      </c>
      <c r="H106">
        <v>32883</v>
      </c>
      <c r="I106">
        <v>31042</v>
      </c>
      <c r="J106">
        <v>29201</v>
      </c>
      <c r="K106">
        <v>28412</v>
      </c>
      <c r="L106">
        <v>26308</v>
      </c>
      <c r="M106">
        <v>23152</v>
      </c>
      <c r="N106">
        <v>22363</v>
      </c>
      <c r="O106">
        <v>21574</v>
      </c>
      <c r="P106">
        <v>19996</v>
      </c>
      <c r="Q106">
        <v>16314</v>
      </c>
      <c r="R106">
        <v>14999</v>
      </c>
      <c r="S106">
        <v>13158</v>
      </c>
      <c r="T106">
        <v>11580</v>
      </c>
      <c r="U106">
        <v>11317</v>
      </c>
      <c r="V106">
        <v>11317</v>
      </c>
      <c r="W106">
        <v>10002</v>
      </c>
      <c r="X106">
        <v>9213</v>
      </c>
      <c r="Y106">
        <v>7372</v>
      </c>
      <c r="Z106">
        <v>4742</v>
      </c>
      <c r="AA106">
        <v>3953</v>
      </c>
      <c r="AB106">
        <v>3690</v>
      </c>
      <c r="AC106">
        <v>2375</v>
      </c>
      <c r="AD106">
        <v>1849</v>
      </c>
      <c r="AE106">
        <v>1586</v>
      </c>
      <c r="AF106">
        <v>1586</v>
      </c>
    </row>
    <row r="107" spans="1:32" x14ac:dyDescent="0.35">
      <c r="A107" t="s">
        <v>1473</v>
      </c>
      <c r="B107">
        <v>10021</v>
      </c>
      <c r="C107">
        <v>10021</v>
      </c>
      <c r="D107">
        <v>10021</v>
      </c>
      <c r="E107">
        <v>10021</v>
      </c>
      <c r="F107">
        <v>10021</v>
      </c>
      <c r="G107">
        <v>10021</v>
      </c>
      <c r="H107">
        <v>10021</v>
      </c>
      <c r="I107">
        <v>10021</v>
      </c>
      <c r="J107">
        <v>10021</v>
      </c>
      <c r="K107">
        <v>10021</v>
      </c>
      <c r="L107">
        <v>10021</v>
      </c>
      <c r="M107">
        <v>10021</v>
      </c>
      <c r="N107">
        <v>10021</v>
      </c>
      <c r="O107">
        <v>10021</v>
      </c>
      <c r="P107">
        <v>10021</v>
      </c>
      <c r="Q107">
        <v>10021</v>
      </c>
      <c r="R107">
        <v>10021</v>
      </c>
      <c r="S107">
        <v>10021</v>
      </c>
      <c r="T107">
        <v>10021</v>
      </c>
      <c r="U107">
        <v>10021</v>
      </c>
      <c r="V107">
        <v>10021</v>
      </c>
      <c r="W107">
        <v>10021</v>
      </c>
      <c r="X107">
        <v>10021</v>
      </c>
      <c r="Y107">
        <v>10021</v>
      </c>
      <c r="Z107">
        <v>10021</v>
      </c>
      <c r="AA107">
        <v>10021</v>
      </c>
      <c r="AB107">
        <v>10021</v>
      </c>
      <c r="AC107">
        <v>10021</v>
      </c>
      <c r="AD107">
        <v>10021</v>
      </c>
      <c r="AE107">
        <v>10021</v>
      </c>
      <c r="AF107">
        <v>10021</v>
      </c>
    </row>
    <row r="108" spans="1:32" x14ac:dyDescent="0.35">
      <c r="A108" t="s">
        <v>1474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5">
      <c r="A109" t="s">
        <v>1475</v>
      </c>
      <c r="B109">
        <v>12012</v>
      </c>
      <c r="C109">
        <v>12012</v>
      </c>
      <c r="D109">
        <v>12012</v>
      </c>
      <c r="E109">
        <v>12012</v>
      </c>
      <c r="F109">
        <v>12012</v>
      </c>
      <c r="G109">
        <v>12002</v>
      </c>
      <c r="H109">
        <v>11962</v>
      </c>
      <c r="I109">
        <v>11957</v>
      </c>
      <c r="J109">
        <v>11727</v>
      </c>
      <c r="K109">
        <v>11567</v>
      </c>
      <c r="L109">
        <v>11567</v>
      </c>
      <c r="M109">
        <v>11457</v>
      </c>
      <c r="N109">
        <v>11347</v>
      </c>
      <c r="O109">
        <v>11192</v>
      </c>
      <c r="P109">
        <v>10867</v>
      </c>
      <c r="Q109">
        <v>10382</v>
      </c>
      <c r="R109">
        <v>10367</v>
      </c>
      <c r="S109">
        <v>9902</v>
      </c>
      <c r="T109">
        <v>8787</v>
      </c>
      <c r="U109">
        <v>8587</v>
      </c>
      <c r="V109">
        <v>6182</v>
      </c>
      <c r="W109">
        <v>4717</v>
      </c>
      <c r="X109">
        <v>3187</v>
      </c>
      <c r="Y109">
        <v>992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 t="s">
        <v>1476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 t="s">
        <v>1477</v>
      </c>
      <c r="B111">
        <v>2915</v>
      </c>
      <c r="C111">
        <v>3160</v>
      </c>
      <c r="D111">
        <v>3375</v>
      </c>
      <c r="E111">
        <v>4810</v>
      </c>
      <c r="F111">
        <v>6045</v>
      </c>
      <c r="G111">
        <v>7070</v>
      </c>
      <c r="H111">
        <v>8195</v>
      </c>
      <c r="I111">
        <v>9035</v>
      </c>
      <c r="J111">
        <v>10225</v>
      </c>
      <c r="K111">
        <v>11815</v>
      </c>
      <c r="L111">
        <v>13890</v>
      </c>
      <c r="M111">
        <v>15775</v>
      </c>
      <c r="N111">
        <v>17095</v>
      </c>
      <c r="O111">
        <v>19005</v>
      </c>
      <c r="P111">
        <v>20750</v>
      </c>
      <c r="Q111">
        <v>23635</v>
      </c>
      <c r="R111">
        <v>26340</v>
      </c>
      <c r="S111">
        <v>28930</v>
      </c>
      <c r="T111">
        <v>31390</v>
      </c>
      <c r="U111">
        <v>33590</v>
      </c>
      <c r="V111">
        <v>35765</v>
      </c>
      <c r="W111">
        <v>38130</v>
      </c>
      <c r="X111">
        <v>39960</v>
      </c>
      <c r="Y111">
        <v>41720</v>
      </c>
      <c r="Z111">
        <v>42327</v>
      </c>
      <c r="AA111">
        <v>41097</v>
      </c>
      <c r="AB111">
        <v>41177</v>
      </c>
      <c r="AC111">
        <v>41787</v>
      </c>
      <c r="AD111">
        <v>40417</v>
      </c>
      <c r="AE111">
        <v>39092</v>
      </c>
      <c r="AF111">
        <v>38717</v>
      </c>
    </row>
    <row r="112" spans="1:32" x14ac:dyDescent="0.35">
      <c r="A112" t="s">
        <v>1478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5">
      <c r="A113" t="s">
        <v>1479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5">
      <c r="A114" t="s">
        <v>1480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 t="s">
        <v>1481</v>
      </c>
      <c r="B115">
        <v>11396</v>
      </c>
      <c r="C115">
        <v>10148</v>
      </c>
      <c r="D115">
        <v>8445</v>
      </c>
      <c r="E115">
        <v>5156</v>
      </c>
      <c r="F115">
        <v>3349</v>
      </c>
      <c r="G115">
        <v>2959</v>
      </c>
      <c r="H115">
        <v>2881</v>
      </c>
      <c r="I115">
        <v>2829</v>
      </c>
      <c r="J115">
        <v>2400</v>
      </c>
      <c r="K115">
        <v>1230</v>
      </c>
      <c r="L115">
        <v>801</v>
      </c>
      <c r="M115">
        <v>684</v>
      </c>
      <c r="N115">
        <v>593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 t="s">
        <v>1482</v>
      </c>
      <c r="B116">
        <v>5029</v>
      </c>
      <c r="C116">
        <v>5029</v>
      </c>
      <c r="D116">
        <v>5029</v>
      </c>
      <c r="E116">
        <v>5029</v>
      </c>
      <c r="F116">
        <v>5029</v>
      </c>
      <c r="G116">
        <v>5029</v>
      </c>
      <c r="H116">
        <v>5029</v>
      </c>
      <c r="I116">
        <v>5029</v>
      </c>
      <c r="J116">
        <v>5029</v>
      </c>
      <c r="K116">
        <v>5029</v>
      </c>
      <c r="L116">
        <v>5029</v>
      </c>
      <c r="M116">
        <v>5029</v>
      </c>
      <c r="N116">
        <v>5029</v>
      </c>
      <c r="O116">
        <v>4491</v>
      </c>
      <c r="P116">
        <v>4400</v>
      </c>
      <c r="Q116">
        <v>4257</v>
      </c>
      <c r="R116">
        <v>3165</v>
      </c>
      <c r="S116">
        <v>2398</v>
      </c>
      <c r="T116">
        <v>2151</v>
      </c>
      <c r="U116">
        <v>1774</v>
      </c>
      <c r="V116">
        <v>1202</v>
      </c>
      <c r="W116">
        <v>422</v>
      </c>
      <c r="X116">
        <v>396</v>
      </c>
      <c r="Y116">
        <v>396</v>
      </c>
      <c r="Z116">
        <v>396</v>
      </c>
      <c r="AA116">
        <v>279</v>
      </c>
      <c r="AB116">
        <v>266</v>
      </c>
      <c r="AC116">
        <v>266</v>
      </c>
      <c r="AD116">
        <v>175</v>
      </c>
      <c r="AE116">
        <v>175</v>
      </c>
      <c r="AF116">
        <v>175</v>
      </c>
    </row>
    <row r="117" spans="1:32" x14ac:dyDescent="0.35">
      <c r="A117" t="s">
        <v>1483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 t="s">
        <v>1484</v>
      </c>
      <c r="B118">
        <v>9720</v>
      </c>
      <c r="C118">
        <v>9720</v>
      </c>
      <c r="D118">
        <v>9720</v>
      </c>
      <c r="E118">
        <v>9720</v>
      </c>
      <c r="F118">
        <v>9720</v>
      </c>
      <c r="G118">
        <v>9720</v>
      </c>
      <c r="H118">
        <v>9720</v>
      </c>
      <c r="I118">
        <v>9720</v>
      </c>
      <c r="J118">
        <v>9720</v>
      </c>
      <c r="K118">
        <v>9720</v>
      </c>
      <c r="L118">
        <v>9720</v>
      </c>
      <c r="M118">
        <v>9720</v>
      </c>
      <c r="N118">
        <v>9720</v>
      </c>
      <c r="O118">
        <v>9720</v>
      </c>
      <c r="P118">
        <v>9720</v>
      </c>
      <c r="Q118">
        <v>9720</v>
      </c>
      <c r="R118">
        <v>9720</v>
      </c>
      <c r="S118">
        <v>9720</v>
      </c>
      <c r="T118">
        <v>9720</v>
      </c>
      <c r="U118">
        <v>9720</v>
      </c>
      <c r="V118">
        <v>9720</v>
      </c>
      <c r="W118">
        <v>9720</v>
      </c>
      <c r="X118">
        <v>9720</v>
      </c>
      <c r="Y118">
        <v>9720</v>
      </c>
      <c r="Z118">
        <v>9720</v>
      </c>
      <c r="AA118">
        <v>9720</v>
      </c>
      <c r="AB118">
        <v>9720</v>
      </c>
      <c r="AC118">
        <v>9720</v>
      </c>
      <c r="AD118">
        <v>9720</v>
      </c>
      <c r="AE118">
        <v>9720</v>
      </c>
      <c r="AF118">
        <v>9720</v>
      </c>
    </row>
    <row r="119" spans="1:32" x14ac:dyDescent="0.35">
      <c r="A119" t="s">
        <v>1485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5">
      <c r="A120" t="s">
        <v>1486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 t="s">
        <v>1537</v>
      </c>
      <c r="B121">
        <f>SUMIF($A72:$A120,"*"&amp;$A121&amp;"*",B72:B120)</f>
        <v>7495</v>
      </c>
      <c r="C121">
        <f t="shared" ref="C121:AF121" si="14">SUMIF($A72:$A120,"*"&amp;$A121&amp;"*",C72:C120)</f>
        <v>6852</v>
      </c>
      <c r="D121">
        <f t="shared" si="14"/>
        <v>6381</v>
      </c>
      <c r="E121">
        <f t="shared" si="14"/>
        <v>6284</v>
      </c>
      <c r="F121">
        <f t="shared" si="14"/>
        <v>6045</v>
      </c>
      <c r="G121">
        <f t="shared" si="14"/>
        <v>5982</v>
      </c>
      <c r="H121">
        <f t="shared" si="14"/>
        <v>5839</v>
      </c>
      <c r="I121">
        <f t="shared" si="14"/>
        <v>5688</v>
      </c>
      <c r="J121">
        <f t="shared" si="14"/>
        <v>5642</v>
      </c>
      <c r="K121">
        <f t="shared" si="14"/>
        <v>5474</v>
      </c>
      <c r="L121">
        <f t="shared" si="14"/>
        <v>5520</v>
      </c>
      <c r="M121">
        <f t="shared" si="14"/>
        <v>5710</v>
      </c>
      <c r="N121">
        <f t="shared" si="14"/>
        <v>5648</v>
      </c>
      <c r="O121">
        <f t="shared" si="14"/>
        <v>5771</v>
      </c>
      <c r="P121">
        <f t="shared" si="14"/>
        <v>5964</v>
      </c>
      <c r="Q121">
        <f t="shared" si="14"/>
        <v>6135</v>
      </c>
      <c r="R121">
        <f t="shared" si="14"/>
        <v>6364</v>
      </c>
      <c r="S121">
        <f t="shared" si="14"/>
        <v>6283</v>
      </c>
      <c r="T121">
        <f t="shared" si="14"/>
        <v>6067</v>
      </c>
      <c r="U121">
        <f t="shared" si="14"/>
        <v>5682</v>
      </c>
      <c r="V121">
        <f t="shared" si="14"/>
        <v>5592</v>
      </c>
      <c r="W121">
        <f t="shared" si="14"/>
        <v>5667</v>
      </c>
      <c r="X121">
        <f t="shared" si="14"/>
        <v>5720</v>
      </c>
      <c r="Y121">
        <f t="shared" si="14"/>
        <v>5574</v>
      </c>
      <c r="Z121">
        <f t="shared" si="14"/>
        <v>5754</v>
      </c>
      <c r="AA121">
        <f t="shared" si="14"/>
        <v>6112</v>
      </c>
      <c r="AB121">
        <f t="shared" si="14"/>
        <v>6627</v>
      </c>
      <c r="AC121">
        <f t="shared" si="14"/>
        <v>7053</v>
      </c>
      <c r="AD121">
        <f t="shared" si="14"/>
        <v>7559</v>
      </c>
      <c r="AE121">
        <f t="shared" si="14"/>
        <v>8049</v>
      </c>
      <c r="AF121">
        <f t="shared" si="14"/>
        <v>8143</v>
      </c>
    </row>
    <row r="123" spans="1:32" x14ac:dyDescent="0.35">
      <c r="A123" t="s">
        <v>1320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2" x14ac:dyDescent="0.35">
      <c r="A124" t="s">
        <v>1488</v>
      </c>
      <c r="B124">
        <v>57527</v>
      </c>
      <c r="C124">
        <v>55686</v>
      </c>
      <c r="D124">
        <v>53582</v>
      </c>
      <c r="E124">
        <v>51478</v>
      </c>
      <c r="F124">
        <v>46481</v>
      </c>
      <c r="G124">
        <v>44377</v>
      </c>
      <c r="H124">
        <v>43062</v>
      </c>
      <c r="I124">
        <v>39380</v>
      </c>
      <c r="J124">
        <v>38328</v>
      </c>
      <c r="K124">
        <v>34646</v>
      </c>
      <c r="L124">
        <v>28597</v>
      </c>
      <c r="M124">
        <v>25967</v>
      </c>
      <c r="N124">
        <v>22285</v>
      </c>
      <c r="O124">
        <v>17551</v>
      </c>
      <c r="P124">
        <v>16236</v>
      </c>
      <c r="Q124">
        <v>12554</v>
      </c>
      <c r="R124">
        <v>9661</v>
      </c>
      <c r="S124">
        <v>7031</v>
      </c>
      <c r="T124">
        <v>4138</v>
      </c>
      <c r="U124">
        <v>1771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5">
      <c r="A125" t="s">
        <v>1489</v>
      </c>
      <c r="B125">
        <v>30728</v>
      </c>
      <c r="C125">
        <v>30728</v>
      </c>
      <c r="D125">
        <v>30728</v>
      </c>
      <c r="E125">
        <v>30728</v>
      </c>
      <c r="F125">
        <v>30728</v>
      </c>
      <c r="G125">
        <v>30728</v>
      </c>
      <c r="H125">
        <v>30728</v>
      </c>
      <c r="I125">
        <v>30728</v>
      </c>
      <c r="J125">
        <v>30728</v>
      </c>
      <c r="K125">
        <v>30728</v>
      </c>
      <c r="L125">
        <v>30728</v>
      </c>
      <c r="M125">
        <v>30728</v>
      </c>
      <c r="N125">
        <v>30728</v>
      </c>
      <c r="O125">
        <v>30728</v>
      </c>
      <c r="P125">
        <v>30728</v>
      </c>
      <c r="Q125">
        <v>30728</v>
      </c>
      <c r="R125">
        <v>30728</v>
      </c>
      <c r="S125">
        <v>30728</v>
      </c>
      <c r="T125">
        <v>30728</v>
      </c>
      <c r="U125">
        <v>30728</v>
      </c>
      <c r="V125">
        <v>30658</v>
      </c>
      <c r="W125">
        <v>29606</v>
      </c>
      <c r="X125">
        <v>28028</v>
      </c>
      <c r="Y125">
        <v>27765</v>
      </c>
      <c r="Z125">
        <v>27502</v>
      </c>
      <c r="AA125">
        <v>26976</v>
      </c>
      <c r="AB125">
        <v>26450</v>
      </c>
      <c r="AC125">
        <v>26187</v>
      </c>
      <c r="AD125">
        <v>23294</v>
      </c>
      <c r="AE125">
        <v>22768</v>
      </c>
      <c r="AF125">
        <v>22768</v>
      </c>
    </row>
    <row r="126" spans="1:32" x14ac:dyDescent="0.35">
      <c r="A126" t="s">
        <v>1490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5">
      <c r="A127" t="s">
        <v>1491</v>
      </c>
      <c r="B127">
        <v>115055</v>
      </c>
      <c r="C127">
        <v>111623</v>
      </c>
      <c r="D127">
        <v>107723</v>
      </c>
      <c r="E127">
        <v>102575</v>
      </c>
      <c r="F127">
        <v>98675</v>
      </c>
      <c r="G127">
        <v>95555</v>
      </c>
      <c r="H127">
        <v>93995</v>
      </c>
      <c r="I127">
        <v>91811</v>
      </c>
      <c r="J127">
        <v>90095</v>
      </c>
      <c r="K127">
        <v>87911</v>
      </c>
      <c r="L127">
        <v>85571</v>
      </c>
      <c r="M127">
        <v>81047</v>
      </c>
      <c r="N127">
        <v>74807</v>
      </c>
      <c r="O127">
        <v>70283</v>
      </c>
      <c r="P127">
        <v>65915</v>
      </c>
      <c r="Q127">
        <v>59831</v>
      </c>
      <c r="R127">
        <v>54527</v>
      </c>
      <c r="S127">
        <v>48287</v>
      </c>
      <c r="T127">
        <v>40799</v>
      </c>
      <c r="U127">
        <v>27539</v>
      </c>
      <c r="V127">
        <v>14123</v>
      </c>
      <c r="W127">
        <v>3515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 t="s">
        <v>1492</v>
      </c>
      <c r="B128">
        <v>70857</v>
      </c>
      <c r="C128">
        <v>70857</v>
      </c>
      <c r="D128">
        <v>70857</v>
      </c>
      <c r="E128">
        <v>70857</v>
      </c>
      <c r="F128">
        <v>70857</v>
      </c>
      <c r="G128">
        <v>70857</v>
      </c>
      <c r="H128">
        <v>70857</v>
      </c>
      <c r="I128">
        <v>70857</v>
      </c>
      <c r="J128">
        <v>70857</v>
      </c>
      <c r="K128">
        <v>70857</v>
      </c>
      <c r="L128">
        <v>70857</v>
      </c>
      <c r="M128">
        <v>70857</v>
      </c>
      <c r="N128">
        <v>70857</v>
      </c>
      <c r="O128">
        <v>70857</v>
      </c>
      <c r="P128">
        <v>70857</v>
      </c>
      <c r="Q128">
        <v>70857</v>
      </c>
      <c r="R128">
        <v>70857</v>
      </c>
      <c r="S128">
        <v>70857</v>
      </c>
      <c r="T128">
        <v>70857</v>
      </c>
      <c r="U128">
        <v>70857</v>
      </c>
      <c r="V128">
        <v>70857</v>
      </c>
      <c r="W128">
        <v>70857</v>
      </c>
      <c r="X128">
        <v>67508</v>
      </c>
      <c r="Y128">
        <v>63920</v>
      </c>
      <c r="Z128">
        <v>57056</v>
      </c>
      <c r="AA128">
        <v>46448</v>
      </c>
      <c r="AB128">
        <v>37400</v>
      </c>
      <c r="AC128">
        <v>31628</v>
      </c>
      <c r="AD128">
        <v>25856</v>
      </c>
      <c r="AE128">
        <v>20396</v>
      </c>
      <c r="AF128">
        <v>16652</v>
      </c>
    </row>
    <row r="129" spans="1:32" x14ac:dyDescent="0.35">
      <c r="A129" t="s">
        <v>1493</v>
      </c>
      <c r="B129">
        <v>0</v>
      </c>
      <c r="C129">
        <v>780</v>
      </c>
      <c r="D129">
        <v>1404</v>
      </c>
      <c r="E129">
        <v>5304</v>
      </c>
      <c r="F129">
        <v>8424</v>
      </c>
      <c r="G129">
        <v>10764</v>
      </c>
      <c r="H129">
        <v>13104</v>
      </c>
      <c r="I129">
        <v>14664</v>
      </c>
      <c r="J129">
        <v>16692</v>
      </c>
      <c r="K129">
        <v>19188</v>
      </c>
      <c r="L129">
        <v>22152</v>
      </c>
      <c r="M129">
        <v>24648</v>
      </c>
      <c r="N129">
        <v>26208</v>
      </c>
      <c r="O129">
        <v>28236</v>
      </c>
      <c r="P129">
        <v>29952</v>
      </c>
      <c r="Q129">
        <v>32604</v>
      </c>
      <c r="R129">
        <v>34788</v>
      </c>
      <c r="S129">
        <v>36660</v>
      </c>
      <c r="T129">
        <v>38220</v>
      </c>
      <c r="U129">
        <v>39468</v>
      </c>
      <c r="V129">
        <v>40560</v>
      </c>
      <c r="W129">
        <v>41652</v>
      </c>
      <c r="X129">
        <v>42432</v>
      </c>
      <c r="Y129">
        <v>43056</v>
      </c>
      <c r="Z129">
        <v>43680</v>
      </c>
      <c r="AA129">
        <v>44616</v>
      </c>
      <c r="AB129">
        <v>45084</v>
      </c>
      <c r="AC129">
        <v>45396</v>
      </c>
      <c r="AD129">
        <v>45864</v>
      </c>
      <c r="AE129">
        <v>46332</v>
      </c>
      <c r="AF129">
        <v>46644</v>
      </c>
    </row>
    <row r="130" spans="1:32" x14ac:dyDescent="0.35">
      <c r="A130" t="s">
        <v>1494</v>
      </c>
      <c r="B130">
        <v>105954</v>
      </c>
      <c r="C130">
        <v>105954</v>
      </c>
      <c r="D130">
        <v>101954</v>
      </c>
      <c r="E130">
        <v>96954</v>
      </c>
      <c r="F130">
        <v>95954</v>
      </c>
      <c r="G130">
        <v>95954</v>
      </c>
      <c r="H130">
        <v>92454</v>
      </c>
      <c r="I130">
        <v>92454</v>
      </c>
      <c r="J130">
        <v>91954</v>
      </c>
      <c r="K130">
        <v>89454</v>
      </c>
      <c r="L130">
        <v>82454</v>
      </c>
      <c r="M130">
        <v>75954</v>
      </c>
      <c r="N130">
        <v>75454</v>
      </c>
      <c r="O130">
        <v>70454</v>
      </c>
      <c r="P130">
        <v>66454</v>
      </c>
      <c r="Q130">
        <v>57954</v>
      </c>
      <c r="R130">
        <v>50954</v>
      </c>
      <c r="S130">
        <v>44954</v>
      </c>
      <c r="T130">
        <v>38454</v>
      </c>
      <c r="U130">
        <v>35954</v>
      </c>
      <c r="V130">
        <v>33954</v>
      </c>
      <c r="W130">
        <v>29454</v>
      </c>
      <c r="X130">
        <v>26954</v>
      </c>
      <c r="Y130">
        <v>24454</v>
      </c>
      <c r="Z130">
        <v>22954</v>
      </c>
      <c r="AA130">
        <v>21454</v>
      </c>
      <c r="AB130">
        <v>19454</v>
      </c>
      <c r="AC130">
        <v>17454</v>
      </c>
      <c r="AD130">
        <v>14454</v>
      </c>
      <c r="AE130">
        <v>9454</v>
      </c>
      <c r="AF130">
        <v>7954</v>
      </c>
    </row>
    <row r="131" spans="1:32" x14ac:dyDescent="0.35">
      <c r="A131" t="s">
        <v>1495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 t="s">
        <v>1496</v>
      </c>
      <c r="B132">
        <v>0</v>
      </c>
      <c r="C132">
        <v>500</v>
      </c>
      <c r="D132">
        <v>2000</v>
      </c>
      <c r="E132">
        <v>5500</v>
      </c>
      <c r="F132">
        <v>6500</v>
      </c>
      <c r="G132">
        <v>7500</v>
      </c>
      <c r="H132">
        <v>10000</v>
      </c>
      <c r="I132">
        <v>12000</v>
      </c>
      <c r="J132">
        <v>13000</v>
      </c>
      <c r="K132">
        <v>14000</v>
      </c>
      <c r="L132">
        <v>15500</v>
      </c>
      <c r="M132">
        <v>17000</v>
      </c>
      <c r="N132">
        <v>18000</v>
      </c>
      <c r="O132">
        <v>19500</v>
      </c>
      <c r="P132">
        <v>20500</v>
      </c>
      <c r="Q132">
        <v>22500</v>
      </c>
      <c r="R132">
        <v>24500</v>
      </c>
      <c r="S132">
        <v>26000</v>
      </c>
      <c r="T132">
        <v>27500</v>
      </c>
      <c r="U132">
        <v>28500</v>
      </c>
      <c r="V132">
        <v>29500</v>
      </c>
      <c r="W132">
        <v>30500</v>
      </c>
      <c r="X132">
        <v>31500</v>
      </c>
      <c r="Y132">
        <v>32500</v>
      </c>
      <c r="Z132">
        <v>33500</v>
      </c>
      <c r="AA132">
        <v>35000</v>
      </c>
      <c r="AB132">
        <v>35500</v>
      </c>
      <c r="AC132">
        <v>36000</v>
      </c>
      <c r="AD132">
        <v>37000</v>
      </c>
      <c r="AE132">
        <v>38000</v>
      </c>
      <c r="AF132">
        <v>38500</v>
      </c>
    </row>
    <row r="133" spans="1:32" x14ac:dyDescent="0.35">
      <c r="A133" t="s">
        <v>1497</v>
      </c>
      <c r="B133">
        <v>128264</v>
      </c>
      <c r="C133">
        <v>128264</v>
      </c>
      <c r="D133">
        <v>128264</v>
      </c>
      <c r="E133">
        <v>128264</v>
      </c>
      <c r="F133">
        <v>128264</v>
      </c>
      <c r="G133">
        <v>128264</v>
      </c>
      <c r="H133">
        <v>128264</v>
      </c>
      <c r="I133">
        <v>128264</v>
      </c>
      <c r="J133">
        <v>128264</v>
      </c>
      <c r="K133">
        <v>128264</v>
      </c>
      <c r="L133">
        <v>128264</v>
      </c>
      <c r="M133">
        <v>128264</v>
      </c>
      <c r="N133">
        <v>128264</v>
      </c>
      <c r="O133">
        <v>128264</v>
      </c>
      <c r="P133">
        <v>128264</v>
      </c>
      <c r="Q133">
        <v>128264</v>
      </c>
      <c r="R133">
        <v>128264</v>
      </c>
      <c r="S133">
        <v>128264</v>
      </c>
      <c r="T133">
        <v>128264</v>
      </c>
      <c r="U133">
        <v>128225</v>
      </c>
      <c r="V133">
        <v>128225</v>
      </c>
      <c r="W133">
        <v>128225</v>
      </c>
      <c r="X133">
        <v>128225</v>
      </c>
      <c r="Y133">
        <v>128225</v>
      </c>
      <c r="Z133">
        <v>128225</v>
      </c>
      <c r="AA133">
        <v>128225</v>
      </c>
      <c r="AB133">
        <v>128225</v>
      </c>
      <c r="AC133">
        <v>128225</v>
      </c>
      <c r="AD133">
        <v>128225</v>
      </c>
      <c r="AE133">
        <v>128225</v>
      </c>
      <c r="AF133">
        <v>128225</v>
      </c>
    </row>
    <row r="134" spans="1:32" x14ac:dyDescent="0.35">
      <c r="A134" t="s">
        <v>1498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t="s">
        <v>1499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t="s">
        <v>1500</v>
      </c>
      <c r="B136">
        <v>154621</v>
      </c>
      <c r="C136">
        <v>153901</v>
      </c>
      <c r="D136">
        <v>152881</v>
      </c>
      <c r="E136">
        <v>151281</v>
      </c>
      <c r="F136">
        <v>148466</v>
      </c>
      <c r="G136">
        <v>144561</v>
      </c>
      <c r="H136">
        <v>140041</v>
      </c>
      <c r="I136">
        <v>134056</v>
      </c>
      <c r="J136">
        <v>129641</v>
      </c>
      <c r="K136">
        <v>123741</v>
      </c>
      <c r="L136">
        <v>117591</v>
      </c>
      <c r="M136">
        <v>110846</v>
      </c>
      <c r="N136">
        <v>103046</v>
      </c>
      <c r="O136">
        <v>96836</v>
      </c>
      <c r="P136">
        <v>86441</v>
      </c>
      <c r="Q136">
        <v>78901</v>
      </c>
      <c r="R136">
        <v>70461</v>
      </c>
      <c r="S136">
        <v>60916</v>
      </c>
      <c r="T136">
        <v>53406</v>
      </c>
      <c r="U136">
        <v>43616</v>
      </c>
      <c r="V136">
        <v>33981</v>
      </c>
      <c r="W136">
        <v>23586</v>
      </c>
      <c r="X136">
        <v>13191</v>
      </c>
      <c r="Y136">
        <v>3486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t="s">
        <v>1501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t="s">
        <v>1502</v>
      </c>
      <c r="B138">
        <v>11810</v>
      </c>
      <c r="C138">
        <v>13565</v>
      </c>
      <c r="D138">
        <v>15180</v>
      </c>
      <c r="E138">
        <v>26190</v>
      </c>
      <c r="F138">
        <v>36055</v>
      </c>
      <c r="G138">
        <v>44625</v>
      </c>
      <c r="H138">
        <v>54310</v>
      </c>
      <c r="I138">
        <v>61800</v>
      </c>
      <c r="J138">
        <v>72585</v>
      </c>
      <c r="K138">
        <v>87390</v>
      </c>
      <c r="L138">
        <v>107760</v>
      </c>
      <c r="M138">
        <v>126075</v>
      </c>
      <c r="N138">
        <v>139050</v>
      </c>
      <c r="O138">
        <v>157525</v>
      </c>
      <c r="P138">
        <v>174430</v>
      </c>
      <c r="Q138">
        <v>202350</v>
      </c>
      <c r="R138">
        <v>228500</v>
      </c>
      <c r="S138">
        <v>253435</v>
      </c>
      <c r="T138">
        <v>276840</v>
      </c>
      <c r="U138">
        <v>297865</v>
      </c>
      <c r="V138">
        <v>318730</v>
      </c>
      <c r="W138">
        <v>342135</v>
      </c>
      <c r="X138">
        <v>360595</v>
      </c>
      <c r="Y138">
        <v>378375</v>
      </c>
      <c r="Z138">
        <v>394146</v>
      </c>
      <c r="AA138">
        <v>411066</v>
      </c>
      <c r="AB138">
        <v>424096</v>
      </c>
      <c r="AC138">
        <v>434351</v>
      </c>
      <c r="AD138">
        <v>452086</v>
      </c>
      <c r="AE138">
        <v>466936</v>
      </c>
      <c r="AF138">
        <v>470911</v>
      </c>
    </row>
    <row r="139" spans="1:32" x14ac:dyDescent="0.35">
      <c r="A139" t="s">
        <v>1503</v>
      </c>
      <c r="B139">
        <v>118077</v>
      </c>
      <c r="C139">
        <v>118077</v>
      </c>
      <c r="D139">
        <v>118077</v>
      </c>
      <c r="E139">
        <v>118075</v>
      </c>
      <c r="F139">
        <v>118071</v>
      </c>
      <c r="G139">
        <v>117891</v>
      </c>
      <c r="H139">
        <v>117317</v>
      </c>
      <c r="I139">
        <v>117217</v>
      </c>
      <c r="J139">
        <v>116963</v>
      </c>
      <c r="K139">
        <v>116255</v>
      </c>
      <c r="L139">
        <v>115271</v>
      </c>
      <c r="M139">
        <v>114291</v>
      </c>
      <c r="N139">
        <v>112321</v>
      </c>
      <c r="O139">
        <v>107157</v>
      </c>
      <c r="P139">
        <v>100753</v>
      </c>
      <c r="Q139">
        <v>87681</v>
      </c>
      <c r="R139">
        <v>66507</v>
      </c>
      <c r="S139">
        <v>49169</v>
      </c>
      <c r="T139">
        <v>40843</v>
      </c>
      <c r="U139">
        <v>37011</v>
      </c>
      <c r="V139">
        <v>32953</v>
      </c>
      <c r="W139">
        <v>28807</v>
      </c>
      <c r="X139">
        <v>23307</v>
      </c>
      <c r="Y139">
        <v>15229</v>
      </c>
      <c r="Z139">
        <v>1239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t="s">
        <v>1504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t="s">
        <v>1505</v>
      </c>
      <c r="B141">
        <v>18700</v>
      </c>
      <c r="C141">
        <v>19854</v>
      </c>
      <c r="D141">
        <v>20896</v>
      </c>
      <c r="E141">
        <v>28072</v>
      </c>
      <c r="F141">
        <v>34594</v>
      </c>
      <c r="G141">
        <v>40346</v>
      </c>
      <c r="H141">
        <v>46996</v>
      </c>
      <c r="I141">
        <v>52244</v>
      </c>
      <c r="J141">
        <v>60244</v>
      </c>
      <c r="K141">
        <v>71700</v>
      </c>
      <c r="L141">
        <v>87656</v>
      </c>
      <c r="M141">
        <v>102166</v>
      </c>
      <c r="N141">
        <v>112486</v>
      </c>
      <c r="O141">
        <v>127664</v>
      </c>
      <c r="P141">
        <v>141722</v>
      </c>
      <c r="Q141">
        <v>165444</v>
      </c>
      <c r="R141">
        <v>188516</v>
      </c>
      <c r="S141">
        <v>210864</v>
      </c>
      <c r="T141">
        <v>232244</v>
      </c>
      <c r="U141">
        <v>251506</v>
      </c>
      <c r="V141">
        <v>270724</v>
      </c>
      <c r="W141">
        <v>291988</v>
      </c>
      <c r="X141">
        <v>308724</v>
      </c>
      <c r="Y141">
        <v>325110</v>
      </c>
      <c r="Z141">
        <v>343782</v>
      </c>
      <c r="AA141">
        <v>353315</v>
      </c>
      <c r="AB141">
        <v>366055</v>
      </c>
      <c r="AC141">
        <v>376093</v>
      </c>
      <c r="AD141">
        <v>390371</v>
      </c>
      <c r="AE141">
        <v>404953</v>
      </c>
      <c r="AF141">
        <v>416257</v>
      </c>
    </row>
    <row r="142" spans="1:32" x14ac:dyDescent="0.35">
      <c r="A142" t="s">
        <v>1506</v>
      </c>
      <c r="B142">
        <v>2315</v>
      </c>
      <c r="C142">
        <v>2315</v>
      </c>
      <c r="D142">
        <v>2315</v>
      </c>
      <c r="E142">
        <v>2315</v>
      </c>
      <c r="F142">
        <v>2315</v>
      </c>
      <c r="G142">
        <v>2315</v>
      </c>
      <c r="H142">
        <v>2315</v>
      </c>
      <c r="I142">
        <v>2315</v>
      </c>
      <c r="J142">
        <v>2315</v>
      </c>
      <c r="K142">
        <v>2315</v>
      </c>
      <c r="L142">
        <v>2315</v>
      </c>
      <c r="M142">
        <v>2315</v>
      </c>
      <c r="N142">
        <v>2315</v>
      </c>
      <c r="O142">
        <v>2315</v>
      </c>
      <c r="P142">
        <v>2159</v>
      </c>
      <c r="Q142">
        <v>1847</v>
      </c>
      <c r="R142">
        <v>1535</v>
      </c>
      <c r="S142">
        <v>755</v>
      </c>
      <c r="T142">
        <v>599</v>
      </c>
      <c r="U142">
        <v>599</v>
      </c>
      <c r="V142">
        <v>599</v>
      </c>
      <c r="W142">
        <v>599</v>
      </c>
      <c r="X142">
        <v>599</v>
      </c>
      <c r="Y142">
        <v>599</v>
      </c>
      <c r="Z142">
        <v>599</v>
      </c>
      <c r="AA142">
        <v>599</v>
      </c>
      <c r="AB142">
        <v>599</v>
      </c>
      <c r="AC142">
        <v>599</v>
      </c>
      <c r="AD142">
        <v>599</v>
      </c>
      <c r="AE142">
        <v>599</v>
      </c>
      <c r="AF142">
        <v>599</v>
      </c>
    </row>
    <row r="143" spans="1:32" x14ac:dyDescent="0.35">
      <c r="A143" t="s">
        <v>1507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 t="s">
        <v>1508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 t="s">
        <v>1509</v>
      </c>
      <c r="B145">
        <v>4631</v>
      </c>
      <c r="C145">
        <v>4415</v>
      </c>
      <c r="D145">
        <v>4253</v>
      </c>
      <c r="E145">
        <v>4199</v>
      </c>
      <c r="F145">
        <v>3767</v>
      </c>
      <c r="G145">
        <v>3569</v>
      </c>
      <c r="H145">
        <v>2975</v>
      </c>
      <c r="I145">
        <v>2723</v>
      </c>
      <c r="J145">
        <v>2597</v>
      </c>
      <c r="K145">
        <v>2327</v>
      </c>
      <c r="L145">
        <v>2057</v>
      </c>
      <c r="M145">
        <v>1841</v>
      </c>
      <c r="N145">
        <v>1589</v>
      </c>
      <c r="O145">
        <v>1301</v>
      </c>
      <c r="P145">
        <v>527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t="s">
        <v>1510</v>
      </c>
      <c r="B146">
        <v>10903</v>
      </c>
      <c r="C146">
        <v>10903</v>
      </c>
      <c r="D146">
        <v>10903</v>
      </c>
      <c r="E146">
        <v>10903</v>
      </c>
      <c r="F146">
        <v>10903</v>
      </c>
      <c r="G146">
        <v>10903</v>
      </c>
      <c r="H146">
        <v>10903</v>
      </c>
      <c r="I146">
        <v>10903</v>
      </c>
      <c r="J146">
        <v>10903</v>
      </c>
      <c r="K146">
        <v>10903</v>
      </c>
      <c r="L146">
        <v>10903</v>
      </c>
      <c r="M146">
        <v>10903</v>
      </c>
      <c r="N146">
        <v>10903</v>
      </c>
      <c r="O146">
        <v>10903</v>
      </c>
      <c r="P146">
        <v>10903</v>
      </c>
      <c r="Q146">
        <v>10584</v>
      </c>
      <c r="R146">
        <v>10296</v>
      </c>
      <c r="S146">
        <v>9882</v>
      </c>
      <c r="T146">
        <v>9414</v>
      </c>
      <c r="U146">
        <v>8136</v>
      </c>
      <c r="V146">
        <v>7668</v>
      </c>
      <c r="W146">
        <v>7344</v>
      </c>
      <c r="X146">
        <v>7002</v>
      </c>
      <c r="Y146">
        <v>6282</v>
      </c>
      <c r="Z146">
        <v>5364</v>
      </c>
      <c r="AA146">
        <v>4860</v>
      </c>
      <c r="AB146">
        <v>4104</v>
      </c>
      <c r="AC146">
        <v>3456</v>
      </c>
      <c r="AD146">
        <v>2592</v>
      </c>
      <c r="AE146">
        <v>1764</v>
      </c>
      <c r="AF146">
        <v>1098</v>
      </c>
    </row>
    <row r="147" spans="1:32" x14ac:dyDescent="0.35">
      <c r="A147" t="s">
        <v>1511</v>
      </c>
      <c r="B147">
        <v>0</v>
      </c>
      <c r="C147">
        <v>198</v>
      </c>
      <c r="D147">
        <v>360</v>
      </c>
      <c r="E147">
        <v>1404</v>
      </c>
      <c r="F147">
        <v>2250</v>
      </c>
      <c r="G147">
        <v>2916</v>
      </c>
      <c r="H147">
        <v>3618</v>
      </c>
      <c r="I147">
        <v>4104</v>
      </c>
      <c r="J147">
        <v>4770</v>
      </c>
      <c r="K147">
        <v>5616</v>
      </c>
      <c r="L147">
        <v>6678</v>
      </c>
      <c r="M147">
        <v>7596</v>
      </c>
      <c r="N147">
        <v>8208</v>
      </c>
      <c r="O147">
        <v>9054</v>
      </c>
      <c r="P147">
        <v>9792</v>
      </c>
      <c r="Q147">
        <v>10980</v>
      </c>
      <c r="R147">
        <v>12042</v>
      </c>
      <c r="S147">
        <v>12996</v>
      </c>
      <c r="T147">
        <v>13860</v>
      </c>
      <c r="U147">
        <v>14616</v>
      </c>
      <c r="V147">
        <v>15318</v>
      </c>
      <c r="W147">
        <v>16074</v>
      </c>
      <c r="X147">
        <v>16650</v>
      </c>
      <c r="Y147">
        <v>17190</v>
      </c>
      <c r="Z147">
        <v>17784</v>
      </c>
      <c r="AA147">
        <v>18666</v>
      </c>
      <c r="AB147">
        <v>19134</v>
      </c>
      <c r="AC147">
        <v>19512</v>
      </c>
      <c r="AD147">
        <v>20088</v>
      </c>
      <c r="AE147">
        <v>20700</v>
      </c>
      <c r="AF147">
        <v>21168</v>
      </c>
    </row>
    <row r="148" spans="1:32" x14ac:dyDescent="0.35">
      <c r="A148" t="s">
        <v>1512</v>
      </c>
      <c r="B148">
        <v>775</v>
      </c>
      <c r="C148">
        <v>723</v>
      </c>
      <c r="D148">
        <v>684</v>
      </c>
      <c r="E148">
        <v>606</v>
      </c>
      <c r="F148">
        <v>528</v>
      </c>
      <c r="G148">
        <v>476</v>
      </c>
      <c r="H148">
        <v>476</v>
      </c>
      <c r="I148">
        <v>359</v>
      </c>
      <c r="J148">
        <v>307</v>
      </c>
      <c r="K148">
        <v>307</v>
      </c>
      <c r="L148">
        <v>307</v>
      </c>
      <c r="M148">
        <v>307</v>
      </c>
      <c r="N148">
        <v>307</v>
      </c>
      <c r="O148">
        <v>307</v>
      </c>
      <c r="P148">
        <v>281</v>
      </c>
      <c r="Q148">
        <v>229</v>
      </c>
      <c r="R148">
        <v>229</v>
      </c>
      <c r="S148">
        <v>229</v>
      </c>
      <c r="T148">
        <v>229</v>
      </c>
      <c r="U148">
        <v>190</v>
      </c>
      <c r="V148">
        <v>190</v>
      </c>
      <c r="W148">
        <v>190</v>
      </c>
      <c r="X148">
        <v>190</v>
      </c>
      <c r="Y148">
        <v>190</v>
      </c>
      <c r="Z148">
        <v>164</v>
      </c>
      <c r="AA148">
        <v>151</v>
      </c>
      <c r="AB148">
        <v>151</v>
      </c>
      <c r="AC148">
        <v>151</v>
      </c>
      <c r="AD148">
        <v>138</v>
      </c>
      <c r="AE148">
        <v>138</v>
      </c>
      <c r="AF148">
        <v>138</v>
      </c>
    </row>
    <row r="149" spans="1:32" x14ac:dyDescent="0.35">
      <c r="A149" t="s">
        <v>1513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 t="s">
        <v>1514</v>
      </c>
      <c r="B150">
        <v>0</v>
      </c>
      <c r="C150">
        <v>0</v>
      </c>
      <c r="D150">
        <v>0</v>
      </c>
      <c r="E150">
        <v>39</v>
      </c>
      <c r="F150">
        <v>78</v>
      </c>
      <c r="G150">
        <v>104</v>
      </c>
      <c r="H150">
        <v>130</v>
      </c>
      <c r="I150">
        <v>143</v>
      </c>
      <c r="J150">
        <v>169</v>
      </c>
      <c r="K150">
        <v>208</v>
      </c>
      <c r="L150">
        <v>260</v>
      </c>
      <c r="M150">
        <v>299</v>
      </c>
      <c r="N150">
        <v>325</v>
      </c>
      <c r="O150">
        <v>364</v>
      </c>
      <c r="P150">
        <v>403</v>
      </c>
      <c r="Q150">
        <v>468</v>
      </c>
      <c r="R150">
        <v>533</v>
      </c>
      <c r="S150">
        <v>598</v>
      </c>
      <c r="T150">
        <v>650</v>
      </c>
      <c r="U150">
        <v>702</v>
      </c>
      <c r="V150">
        <v>754</v>
      </c>
      <c r="W150">
        <v>806</v>
      </c>
      <c r="X150">
        <v>845</v>
      </c>
      <c r="Y150">
        <v>884</v>
      </c>
      <c r="Z150">
        <v>936</v>
      </c>
      <c r="AA150">
        <v>1014</v>
      </c>
      <c r="AB150">
        <v>1053</v>
      </c>
      <c r="AC150">
        <v>1079</v>
      </c>
      <c r="AD150">
        <v>1131</v>
      </c>
      <c r="AE150">
        <v>1196</v>
      </c>
      <c r="AF150">
        <v>1235</v>
      </c>
    </row>
    <row r="151" spans="1:32" x14ac:dyDescent="0.35">
      <c r="A151" t="s">
        <v>1515</v>
      </c>
      <c r="B151">
        <v>6494</v>
      </c>
      <c r="C151">
        <v>5774</v>
      </c>
      <c r="D151">
        <v>5240</v>
      </c>
      <c r="E151">
        <v>4759</v>
      </c>
      <c r="F151">
        <v>4219</v>
      </c>
      <c r="G151">
        <v>3926</v>
      </c>
      <c r="H151">
        <v>3550</v>
      </c>
      <c r="I151">
        <v>3240</v>
      </c>
      <c r="J151">
        <v>2984</v>
      </c>
      <c r="K151">
        <v>2558</v>
      </c>
      <c r="L151">
        <v>2293</v>
      </c>
      <c r="M151">
        <v>2223</v>
      </c>
      <c r="N151">
        <v>1991</v>
      </c>
      <c r="O151">
        <v>1886</v>
      </c>
      <c r="P151">
        <v>1886</v>
      </c>
      <c r="Q151">
        <v>1759</v>
      </c>
      <c r="R151">
        <v>1730</v>
      </c>
      <c r="S151">
        <v>1423</v>
      </c>
      <c r="T151">
        <v>1009</v>
      </c>
      <c r="U151">
        <v>459</v>
      </c>
      <c r="V151">
        <v>218</v>
      </c>
      <c r="W151">
        <v>139</v>
      </c>
      <c r="X151">
        <v>80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 t="s">
        <v>1516</v>
      </c>
      <c r="B152">
        <v>1001</v>
      </c>
      <c r="C152">
        <v>1001</v>
      </c>
      <c r="D152">
        <v>1001</v>
      </c>
      <c r="E152">
        <v>1001</v>
      </c>
      <c r="F152">
        <v>1001</v>
      </c>
      <c r="G152">
        <v>1001</v>
      </c>
      <c r="H152">
        <v>1001</v>
      </c>
      <c r="I152">
        <v>1001</v>
      </c>
      <c r="J152">
        <v>1001</v>
      </c>
      <c r="K152">
        <v>1001</v>
      </c>
      <c r="L152">
        <v>1001</v>
      </c>
      <c r="M152">
        <v>1001</v>
      </c>
      <c r="N152">
        <v>1001</v>
      </c>
      <c r="O152">
        <v>1001</v>
      </c>
      <c r="P152">
        <v>1001</v>
      </c>
      <c r="Q152">
        <v>1001</v>
      </c>
      <c r="R152">
        <v>1001</v>
      </c>
      <c r="S152">
        <v>1001</v>
      </c>
      <c r="T152">
        <v>1001</v>
      </c>
      <c r="U152">
        <v>1001</v>
      </c>
      <c r="V152">
        <v>1001</v>
      </c>
      <c r="W152">
        <v>1001</v>
      </c>
      <c r="X152">
        <v>1001</v>
      </c>
      <c r="Y152">
        <v>834</v>
      </c>
      <c r="Z152">
        <v>834</v>
      </c>
      <c r="AA152">
        <v>509</v>
      </c>
      <c r="AB152">
        <v>377</v>
      </c>
      <c r="AC152">
        <v>377</v>
      </c>
      <c r="AD152">
        <v>377</v>
      </c>
      <c r="AE152">
        <v>377</v>
      </c>
      <c r="AF152">
        <v>377</v>
      </c>
    </row>
    <row r="153" spans="1:32" x14ac:dyDescent="0.35">
      <c r="A153" t="s">
        <v>1517</v>
      </c>
      <c r="B153">
        <v>0</v>
      </c>
      <c r="C153">
        <v>77</v>
      </c>
      <c r="D153">
        <v>140</v>
      </c>
      <c r="E153">
        <v>524</v>
      </c>
      <c r="F153">
        <v>825</v>
      </c>
      <c r="G153">
        <v>1055</v>
      </c>
      <c r="H153">
        <v>1288</v>
      </c>
      <c r="I153">
        <v>1447</v>
      </c>
      <c r="J153">
        <v>1657</v>
      </c>
      <c r="K153">
        <v>1915</v>
      </c>
      <c r="L153">
        <v>2226</v>
      </c>
      <c r="M153">
        <v>2486</v>
      </c>
      <c r="N153">
        <v>2656</v>
      </c>
      <c r="O153">
        <v>2884</v>
      </c>
      <c r="P153">
        <v>3077</v>
      </c>
      <c r="Q153">
        <v>3375</v>
      </c>
      <c r="R153">
        <v>3633</v>
      </c>
      <c r="S153">
        <v>3859</v>
      </c>
      <c r="T153">
        <v>4057</v>
      </c>
      <c r="U153">
        <v>4222</v>
      </c>
      <c r="V153">
        <v>4373</v>
      </c>
      <c r="W153">
        <v>4527</v>
      </c>
      <c r="X153">
        <v>4639</v>
      </c>
      <c r="Y153">
        <v>4740</v>
      </c>
      <c r="Z153">
        <v>4920</v>
      </c>
      <c r="AA153">
        <v>5603</v>
      </c>
      <c r="AB153">
        <v>6250</v>
      </c>
      <c r="AC153">
        <v>6676</v>
      </c>
      <c r="AD153">
        <v>7182</v>
      </c>
      <c r="AE153">
        <v>7672</v>
      </c>
      <c r="AF153">
        <v>7766</v>
      </c>
    </row>
    <row r="154" spans="1:32" x14ac:dyDescent="0.35">
      <c r="A154" t="s">
        <v>1518</v>
      </c>
      <c r="B154">
        <v>4141</v>
      </c>
      <c r="C154">
        <v>3741</v>
      </c>
      <c r="D154">
        <v>3391</v>
      </c>
      <c r="E154">
        <v>3141</v>
      </c>
      <c r="F154">
        <v>2891</v>
      </c>
      <c r="G154">
        <v>2791</v>
      </c>
      <c r="H154">
        <v>2591</v>
      </c>
      <c r="I154">
        <v>2491</v>
      </c>
      <c r="J154">
        <v>2441</v>
      </c>
      <c r="K154">
        <v>2091</v>
      </c>
      <c r="L154">
        <v>1741</v>
      </c>
      <c r="M154">
        <v>1141</v>
      </c>
      <c r="N154">
        <v>1091</v>
      </c>
      <c r="O154">
        <v>1041</v>
      </c>
      <c r="P154">
        <v>791</v>
      </c>
      <c r="Q154">
        <v>741</v>
      </c>
      <c r="R154">
        <v>641</v>
      </c>
      <c r="S154">
        <v>441</v>
      </c>
      <c r="T154">
        <v>441</v>
      </c>
      <c r="U154">
        <v>441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5">
      <c r="A155" t="s">
        <v>1519</v>
      </c>
      <c r="B155">
        <v>8654</v>
      </c>
      <c r="C155">
        <v>8654</v>
      </c>
      <c r="D155">
        <v>8654</v>
      </c>
      <c r="E155">
        <v>8654</v>
      </c>
      <c r="F155">
        <v>8654</v>
      </c>
      <c r="G155">
        <v>8654</v>
      </c>
      <c r="H155">
        <v>8654</v>
      </c>
      <c r="I155">
        <v>8654</v>
      </c>
      <c r="J155">
        <v>8654</v>
      </c>
      <c r="K155">
        <v>8654</v>
      </c>
      <c r="L155">
        <v>8654</v>
      </c>
      <c r="M155">
        <v>8654</v>
      </c>
      <c r="N155">
        <v>8654</v>
      </c>
      <c r="O155">
        <v>8654</v>
      </c>
      <c r="P155">
        <v>8654</v>
      </c>
      <c r="Q155">
        <v>8654</v>
      </c>
      <c r="R155">
        <v>8654</v>
      </c>
      <c r="S155">
        <v>8654</v>
      </c>
      <c r="T155">
        <v>8654</v>
      </c>
      <c r="U155">
        <v>8654</v>
      </c>
      <c r="V155">
        <v>8595</v>
      </c>
      <c r="W155">
        <v>8495</v>
      </c>
      <c r="X155">
        <v>8345</v>
      </c>
      <c r="Y155">
        <v>8345</v>
      </c>
      <c r="Z155">
        <v>8345</v>
      </c>
      <c r="AA155">
        <v>7595</v>
      </c>
      <c r="AB155">
        <v>7445</v>
      </c>
      <c r="AC155">
        <v>7445</v>
      </c>
      <c r="AD155">
        <v>7445</v>
      </c>
      <c r="AE155">
        <v>7445</v>
      </c>
      <c r="AF155">
        <v>7195</v>
      </c>
    </row>
    <row r="156" spans="1:32" x14ac:dyDescent="0.35">
      <c r="A156" t="s">
        <v>1520</v>
      </c>
      <c r="B156">
        <v>0</v>
      </c>
      <c r="C156">
        <v>600</v>
      </c>
      <c r="D156">
        <v>1100</v>
      </c>
      <c r="E156">
        <v>4200</v>
      </c>
      <c r="F156">
        <v>6650</v>
      </c>
      <c r="G156">
        <v>8500</v>
      </c>
      <c r="H156">
        <v>10400</v>
      </c>
      <c r="I156">
        <v>11700</v>
      </c>
      <c r="J156">
        <v>13400</v>
      </c>
      <c r="K156">
        <v>15450</v>
      </c>
      <c r="L156">
        <v>17950</v>
      </c>
      <c r="M156">
        <v>20000</v>
      </c>
      <c r="N156">
        <v>21300</v>
      </c>
      <c r="O156">
        <v>23050</v>
      </c>
      <c r="P156">
        <v>24500</v>
      </c>
      <c r="Q156">
        <v>26750</v>
      </c>
      <c r="R156">
        <v>28650</v>
      </c>
      <c r="S156">
        <v>30300</v>
      </c>
      <c r="T156">
        <v>31700</v>
      </c>
      <c r="U156">
        <v>32850</v>
      </c>
      <c r="V156">
        <v>33900</v>
      </c>
      <c r="W156">
        <v>34950</v>
      </c>
      <c r="X156">
        <v>35700</v>
      </c>
      <c r="Y156">
        <v>36350</v>
      </c>
      <c r="Z156">
        <v>37700</v>
      </c>
      <c r="AA156">
        <v>43350</v>
      </c>
      <c r="AB156">
        <v>48750</v>
      </c>
      <c r="AC156">
        <v>52200</v>
      </c>
      <c r="AD156">
        <v>56200</v>
      </c>
      <c r="AE156">
        <v>60000</v>
      </c>
      <c r="AF156">
        <v>60600</v>
      </c>
    </row>
    <row r="157" spans="1:32" x14ac:dyDescent="0.35">
      <c r="A157" t="s">
        <v>1521</v>
      </c>
      <c r="B157">
        <v>43403</v>
      </c>
      <c r="C157">
        <v>40510</v>
      </c>
      <c r="D157">
        <v>38932</v>
      </c>
      <c r="E157">
        <v>37354</v>
      </c>
      <c r="F157">
        <v>36828</v>
      </c>
      <c r="G157">
        <v>34198</v>
      </c>
      <c r="H157">
        <v>32883</v>
      </c>
      <c r="I157">
        <v>31042</v>
      </c>
      <c r="J157">
        <v>29201</v>
      </c>
      <c r="K157">
        <v>28412</v>
      </c>
      <c r="L157">
        <v>26308</v>
      </c>
      <c r="M157">
        <v>23152</v>
      </c>
      <c r="N157">
        <v>22363</v>
      </c>
      <c r="O157">
        <v>21574</v>
      </c>
      <c r="P157">
        <v>19996</v>
      </c>
      <c r="Q157">
        <v>16314</v>
      </c>
      <c r="R157">
        <v>14999</v>
      </c>
      <c r="S157">
        <v>13158</v>
      </c>
      <c r="T157">
        <v>11580</v>
      </c>
      <c r="U157">
        <v>11317</v>
      </c>
      <c r="V157">
        <v>11317</v>
      </c>
      <c r="W157">
        <v>10002</v>
      </c>
      <c r="X157">
        <v>9213</v>
      </c>
      <c r="Y157">
        <v>7372</v>
      </c>
      <c r="Z157">
        <v>4742</v>
      </c>
      <c r="AA157">
        <v>3953</v>
      </c>
      <c r="AB157">
        <v>3690</v>
      </c>
      <c r="AC157">
        <v>2375</v>
      </c>
      <c r="AD157">
        <v>1849</v>
      </c>
      <c r="AE157">
        <v>1586</v>
      </c>
      <c r="AF157">
        <v>1586</v>
      </c>
    </row>
    <row r="158" spans="1:32" x14ac:dyDescent="0.35">
      <c r="A158" t="s">
        <v>1522</v>
      </c>
      <c r="B158">
        <v>10021</v>
      </c>
      <c r="C158">
        <v>10021</v>
      </c>
      <c r="D158">
        <v>10021</v>
      </c>
      <c r="E158">
        <v>10021</v>
      </c>
      <c r="F158">
        <v>10021</v>
      </c>
      <c r="G158">
        <v>10021</v>
      </c>
      <c r="H158">
        <v>10021</v>
      </c>
      <c r="I158">
        <v>10021</v>
      </c>
      <c r="J158">
        <v>10021</v>
      </c>
      <c r="K158">
        <v>10021</v>
      </c>
      <c r="L158">
        <v>10021</v>
      </c>
      <c r="M158">
        <v>10021</v>
      </c>
      <c r="N158">
        <v>10021</v>
      </c>
      <c r="O158">
        <v>10021</v>
      </c>
      <c r="P158">
        <v>10021</v>
      </c>
      <c r="Q158">
        <v>10021</v>
      </c>
      <c r="R158">
        <v>10021</v>
      </c>
      <c r="S158">
        <v>10021</v>
      </c>
      <c r="T158">
        <v>10021</v>
      </c>
      <c r="U158">
        <v>10021</v>
      </c>
      <c r="V158">
        <v>10021</v>
      </c>
      <c r="W158">
        <v>10021</v>
      </c>
      <c r="X158">
        <v>10021</v>
      </c>
      <c r="Y158">
        <v>10021</v>
      </c>
      <c r="Z158">
        <v>10021</v>
      </c>
      <c r="AA158">
        <v>10021</v>
      </c>
      <c r="AB158">
        <v>10021</v>
      </c>
      <c r="AC158">
        <v>10021</v>
      </c>
      <c r="AD158">
        <v>10021</v>
      </c>
      <c r="AE158">
        <v>10021</v>
      </c>
      <c r="AF158">
        <v>10021</v>
      </c>
    </row>
    <row r="159" spans="1:32" x14ac:dyDescent="0.35">
      <c r="A159" t="s">
        <v>1523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 t="s">
        <v>1524</v>
      </c>
      <c r="B160">
        <v>12012</v>
      </c>
      <c r="C160">
        <v>12012</v>
      </c>
      <c r="D160">
        <v>12012</v>
      </c>
      <c r="E160">
        <v>12012</v>
      </c>
      <c r="F160">
        <v>12012</v>
      </c>
      <c r="G160">
        <v>12002</v>
      </c>
      <c r="H160">
        <v>11962</v>
      </c>
      <c r="I160">
        <v>11957</v>
      </c>
      <c r="J160">
        <v>11727</v>
      </c>
      <c r="K160">
        <v>11567</v>
      </c>
      <c r="L160">
        <v>11567</v>
      </c>
      <c r="M160">
        <v>11457</v>
      </c>
      <c r="N160">
        <v>11347</v>
      </c>
      <c r="O160">
        <v>11192</v>
      </c>
      <c r="P160">
        <v>10867</v>
      </c>
      <c r="Q160">
        <v>10382</v>
      </c>
      <c r="R160">
        <v>10367</v>
      </c>
      <c r="S160">
        <v>9902</v>
      </c>
      <c r="T160">
        <v>8787</v>
      </c>
      <c r="U160">
        <v>8587</v>
      </c>
      <c r="V160">
        <v>6182</v>
      </c>
      <c r="W160">
        <v>4717</v>
      </c>
      <c r="X160">
        <v>3187</v>
      </c>
      <c r="Y160">
        <v>992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5">
      <c r="A161" t="s">
        <v>1525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 t="s">
        <v>1526</v>
      </c>
      <c r="B162">
        <v>2915</v>
      </c>
      <c r="C162">
        <v>3160</v>
      </c>
      <c r="D162">
        <v>3375</v>
      </c>
      <c r="E162">
        <v>4810</v>
      </c>
      <c r="F162">
        <v>6045</v>
      </c>
      <c r="G162">
        <v>7070</v>
      </c>
      <c r="H162">
        <v>8195</v>
      </c>
      <c r="I162">
        <v>9035</v>
      </c>
      <c r="J162">
        <v>10225</v>
      </c>
      <c r="K162">
        <v>11815</v>
      </c>
      <c r="L162">
        <v>13890</v>
      </c>
      <c r="M162">
        <v>15775</v>
      </c>
      <c r="N162">
        <v>17095</v>
      </c>
      <c r="O162">
        <v>19005</v>
      </c>
      <c r="P162">
        <v>20750</v>
      </c>
      <c r="Q162">
        <v>23635</v>
      </c>
      <c r="R162">
        <v>26340</v>
      </c>
      <c r="S162">
        <v>28930</v>
      </c>
      <c r="T162">
        <v>31390</v>
      </c>
      <c r="U162">
        <v>33590</v>
      </c>
      <c r="V162">
        <v>35765</v>
      </c>
      <c r="W162">
        <v>38125</v>
      </c>
      <c r="X162">
        <v>39955</v>
      </c>
      <c r="Y162">
        <v>41715</v>
      </c>
      <c r="Z162">
        <v>42322</v>
      </c>
      <c r="AA162">
        <v>41092</v>
      </c>
      <c r="AB162">
        <v>41172</v>
      </c>
      <c r="AC162">
        <v>41782</v>
      </c>
      <c r="AD162">
        <v>40407</v>
      </c>
      <c r="AE162">
        <v>39082</v>
      </c>
      <c r="AF162">
        <v>38707</v>
      </c>
    </row>
    <row r="163" spans="1:32" x14ac:dyDescent="0.35">
      <c r="A163" t="s">
        <v>1527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 t="s">
        <v>1528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35">
      <c r="A165" t="s">
        <v>1529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 t="s">
        <v>1530</v>
      </c>
      <c r="B166">
        <v>11396</v>
      </c>
      <c r="C166">
        <v>10148</v>
      </c>
      <c r="D166">
        <v>8445</v>
      </c>
      <c r="E166">
        <v>5156</v>
      </c>
      <c r="F166">
        <v>3349</v>
      </c>
      <c r="G166">
        <v>2959</v>
      </c>
      <c r="H166">
        <v>2881</v>
      </c>
      <c r="I166">
        <v>2829</v>
      </c>
      <c r="J166">
        <v>2400</v>
      </c>
      <c r="K166">
        <v>1230</v>
      </c>
      <c r="L166">
        <v>801</v>
      </c>
      <c r="M166">
        <v>684</v>
      </c>
      <c r="N166">
        <v>593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 t="s">
        <v>1531</v>
      </c>
      <c r="B167">
        <v>5029</v>
      </c>
      <c r="C167">
        <v>5029</v>
      </c>
      <c r="D167">
        <v>5029</v>
      </c>
      <c r="E167">
        <v>5029</v>
      </c>
      <c r="F167">
        <v>5029</v>
      </c>
      <c r="G167">
        <v>5029</v>
      </c>
      <c r="H167">
        <v>5029</v>
      </c>
      <c r="I167">
        <v>5029</v>
      </c>
      <c r="J167">
        <v>5029</v>
      </c>
      <c r="K167">
        <v>5029</v>
      </c>
      <c r="L167">
        <v>5029</v>
      </c>
      <c r="M167">
        <v>5029</v>
      </c>
      <c r="N167">
        <v>5029</v>
      </c>
      <c r="O167">
        <v>4491</v>
      </c>
      <c r="P167">
        <v>4400</v>
      </c>
      <c r="Q167">
        <v>4257</v>
      </c>
      <c r="R167">
        <v>3165</v>
      </c>
      <c r="S167">
        <v>2398</v>
      </c>
      <c r="T167">
        <v>2151</v>
      </c>
      <c r="U167">
        <v>1774</v>
      </c>
      <c r="V167">
        <v>1202</v>
      </c>
      <c r="W167">
        <v>422</v>
      </c>
      <c r="X167">
        <v>396</v>
      </c>
      <c r="Y167">
        <v>396</v>
      </c>
      <c r="Z167">
        <v>396</v>
      </c>
      <c r="AA167">
        <v>279</v>
      </c>
      <c r="AB167">
        <v>266</v>
      </c>
      <c r="AC167">
        <v>266</v>
      </c>
      <c r="AD167">
        <v>175</v>
      </c>
      <c r="AE167">
        <v>175</v>
      </c>
      <c r="AF167">
        <v>175</v>
      </c>
    </row>
    <row r="168" spans="1:32" x14ac:dyDescent="0.35">
      <c r="A168" t="s">
        <v>1532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 t="s">
        <v>1533</v>
      </c>
      <c r="B169">
        <v>9720</v>
      </c>
      <c r="C169">
        <v>9720</v>
      </c>
      <c r="D169">
        <v>9720</v>
      </c>
      <c r="E169">
        <v>9720</v>
      </c>
      <c r="F169">
        <v>9720</v>
      </c>
      <c r="G169">
        <v>9720</v>
      </c>
      <c r="H169">
        <v>9720</v>
      </c>
      <c r="I169">
        <v>9720</v>
      </c>
      <c r="J169">
        <v>9720</v>
      </c>
      <c r="K169">
        <v>9720</v>
      </c>
      <c r="L169">
        <v>9720</v>
      </c>
      <c r="M169">
        <v>9720</v>
      </c>
      <c r="N169">
        <v>9720</v>
      </c>
      <c r="O169">
        <v>9720</v>
      </c>
      <c r="P169">
        <v>9720</v>
      </c>
      <c r="Q169">
        <v>9720</v>
      </c>
      <c r="R169">
        <v>9720</v>
      </c>
      <c r="S169">
        <v>9720</v>
      </c>
      <c r="T169">
        <v>9720</v>
      </c>
      <c r="U169">
        <v>9720</v>
      </c>
      <c r="V169">
        <v>9720</v>
      </c>
      <c r="W169">
        <v>9720</v>
      </c>
      <c r="X169">
        <v>9720</v>
      </c>
      <c r="Y169">
        <v>9720</v>
      </c>
      <c r="Z169">
        <v>9720</v>
      </c>
      <c r="AA169">
        <v>9720</v>
      </c>
      <c r="AB169">
        <v>9720</v>
      </c>
      <c r="AC169">
        <v>9720</v>
      </c>
      <c r="AD169">
        <v>9720</v>
      </c>
      <c r="AE169">
        <v>9720</v>
      </c>
      <c r="AF169">
        <v>9720</v>
      </c>
    </row>
    <row r="170" spans="1:32" x14ac:dyDescent="0.35">
      <c r="A170" t="s">
        <v>1534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 t="s">
        <v>1535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5">
      <c r="A172" t="s">
        <v>1537</v>
      </c>
      <c r="B172">
        <f>SUMIF($A123:$A171,"*"&amp;$A172&amp;"*",B123:B171)</f>
        <v>7495</v>
      </c>
      <c r="C172">
        <f t="shared" ref="C172" si="15">SUMIF($A123:$A171,"*"&amp;$A172&amp;"*",C123:C171)</f>
        <v>6852</v>
      </c>
      <c r="D172">
        <f t="shared" ref="D172" si="16">SUMIF($A123:$A171,"*"&amp;$A172&amp;"*",D123:D171)</f>
        <v>6381</v>
      </c>
      <c r="E172">
        <f t="shared" ref="E172" si="17">SUMIF($A123:$A171,"*"&amp;$A172&amp;"*",E123:E171)</f>
        <v>6284</v>
      </c>
      <c r="F172">
        <f t="shared" ref="F172" si="18">SUMIF($A123:$A171,"*"&amp;$A172&amp;"*",F123:F171)</f>
        <v>6045</v>
      </c>
      <c r="G172">
        <f t="shared" ref="G172" si="19">SUMIF($A123:$A171,"*"&amp;$A172&amp;"*",G123:G171)</f>
        <v>5982</v>
      </c>
      <c r="H172">
        <f t="shared" ref="H172" si="20">SUMIF($A123:$A171,"*"&amp;$A172&amp;"*",H123:H171)</f>
        <v>5839</v>
      </c>
      <c r="I172">
        <f t="shared" ref="I172" si="21">SUMIF($A123:$A171,"*"&amp;$A172&amp;"*",I123:I171)</f>
        <v>5688</v>
      </c>
      <c r="J172">
        <f t="shared" ref="J172" si="22">SUMIF($A123:$A171,"*"&amp;$A172&amp;"*",J123:J171)</f>
        <v>5642</v>
      </c>
      <c r="K172">
        <f t="shared" ref="K172" si="23">SUMIF($A123:$A171,"*"&amp;$A172&amp;"*",K123:K171)</f>
        <v>5474</v>
      </c>
      <c r="L172">
        <f t="shared" ref="L172" si="24">SUMIF($A123:$A171,"*"&amp;$A172&amp;"*",L123:L171)</f>
        <v>5520</v>
      </c>
      <c r="M172">
        <f t="shared" ref="M172" si="25">SUMIF($A123:$A171,"*"&amp;$A172&amp;"*",M123:M171)</f>
        <v>5710</v>
      </c>
      <c r="N172">
        <f t="shared" ref="N172" si="26">SUMIF($A123:$A171,"*"&amp;$A172&amp;"*",N123:N171)</f>
        <v>5648</v>
      </c>
      <c r="O172">
        <f t="shared" ref="O172" si="27">SUMIF($A123:$A171,"*"&amp;$A172&amp;"*",O123:O171)</f>
        <v>5771</v>
      </c>
      <c r="P172">
        <f t="shared" ref="P172" si="28">SUMIF($A123:$A171,"*"&amp;$A172&amp;"*",P123:P171)</f>
        <v>5964</v>
      </c>
      <c r="Q172">
        <f t="shared" ref="Q172" si="29">SUMIF($A123:$A171,"*"&amp;$A172&amp;"*",Q123:Q171)</f>
        <v>6135</v>
      </c>
      <c r="R172">
        <f t="shared" ref="R172" si="30">SUMIF($A123:$A171,"*"&amp;$A172&amp;"*",R123:R171)</f>
        <v>6364</v>
      </c>
      <c r="S172">
        <f t="shared" ref="S172" si="31">SUMIF($A123:$A171,"*"&amp;$A172&amp;"*",S123:S171)</f>
        <v>6283</v>
      </c>
      <c r="T172">
        <f t="shared" ref="T172" si="32">SUMIF($A123:$A171,"*"&amp;$A172&amp;"*",T123:T171)</f>
        <v>6067</v>
      </c>
      <c r="U172">
        <f t="shared" ref="U172" si="33">SUMIF($A123:$A171,"*"&amp;$A172&amp;"*",U123:U171)</f>
        <v>5682</v>
      </c>
      <c r="V172">
        <f t="shared" ref="V172" si="34">SUMIF($A123:$A171,"*"&amp;$A172&amp;"*",V123:V171)</f>
        <v>5592</v>
      </c>
      <c r="W172">
        <f t="shared" ref="W172" si="35">SUMIF($A123:$A171,"*"&amp;$A172&amp;"*",W123:W171)</f>
        <v>5667</v>
      </c>
      <c r="X172">
        <f t="shared" ref="X172" si="36">SUMIF($A123:$A171,"*"&amp;$A172&amp;"*",X123:X171)</f>
        <v>5720</v>
      </c>
      <c r="Y172">
        <f t="shared" ref="Y172" si="37">SUMIF($A123:$A171,"*"&amp;$A172&amp;"*",Y123:Y171)</f>
        <v>5574</v>
      </c>
      <c r="Z172">
        <f t="shared" ref="Z172" si="38">SUMIF($A123:$A171,"*"&amp;$A172&amp;"*",Z123:Z171)</f>
        <v>5754</v>
      </c>
      <c r="AA172">
        <f t="shared" ref="AA172" si="39">SUMIF($A123:$A171,"*"&amp;$A172&amp;"*",AA123:AA171)</f>
        <v>6112</v>
      </c>
      <c r="AB172">
        <f t="shared" ref="AB172" si="40">SUMIF($A123:$A171,"*"&amp;$A172&amp;"*",AB123:AB171)</f>
        <v>6627</v>
      </c>
      <c r="AC172">
        <f t="shared" ref="AC172" si="41">SUMIF($A123:$A171,"*"&amp;$A172&amp;"*",AC123:AC171)</f>
        <v>7053</v>
      </c>
      <c r="AD172">
        <f t="shared" ref="AD172" si="42">SUMIF($A123:$A171,"*"&amp;$A172&amp;"*",AD123:AD171)</f>
        <v>7559</v>
      </c>
      <c r="AE172">
        <f t="shared" ref="AE172" si="43">SUMIF($A123:$A171,"*"&amp;$A172&amp;"*",AE123:AE171)</f>
        <v>8049</v>
      </c>
      <c r="AF172">
        <f t="shared" ref="AF172" si="44">SUMIF($A123:$A171,"*"&amp;$A172&amp;"*",AF123:AF171)</f>
        <v>8143</v>
      </c>
    </row>
    <row r="173" spans="1:32" x14ac:dyDescent="0.35">
      <c r="B173" s="5">
        <f>B172-B121</f>
        <v>0</v>
      </c>
      <c r="C173" s="5">
        <f t="shared" ref="C173:AF173" si="45">C172-C121</f>
        <v>0</v>
      </c>
      <c r="D173" s="5">
        <f t="shared" si="45"/>
        <v>0</v>
      </c>
      <c r="E173" s="5">
        <f t="shared" si="45"/>
        <v>0</v>
      </c>
      <c r="F173" s="5">
        <f t="shared" si="45"/>
        <v>0</v>
      </c>
      <c r="G173" s="5">
        <f t="shared" si="45"/>
        <v>0</v>
      </c>
      <c r="H173" s="5">
        <f t="shared" si="45"/>
        <v>0</v>
      </c>
      <c r="I173" s="5">
        <f t="shared" si="45"/>
        <v>0</v>
      </c>
      <c r="J173" s="5">
        <f t="shared" si="45"/>
        <v>0</v>
      </c>
      <c r="K173" s="5">
        <f t="shared" si="45"/>
        <v>0</v>
      </c>
      <c r="L173" s="5">
        <f t="shared" si="45"/>
        <v>0</v>
      </c>
      <c r="M173" s="5">
        <f t="shared" si="45"/>
        <v>0</v>
      </c>
      <c r="N173" s="5">
        <f t="shared" si="45"/>
        <v>0</v>
      </c>
      <c r="O173" s="5">
        <f t="shared" si="45"/>
        <v>0</v>
      </c>
      <c r="P173" s="5">
        <f t="shared" si="45"/>
        <v>0</v>
      </c>
      <c r="Q173" s="5">
        <f t="shared" si="45"/>
        <v>0</v>
      </c>
      <c r="R173" s="5">
        <f t="shared" si="45"/>
        <v>0</v>
      </c>
      <c r="S173" s="5">
        <f>S172-S121</f>
        <v>0</v>
      </c>
      <c r="T173" s="5">
        <f t="shared" si="45"/>
        <v>0</v>
      </c>
      <c r="U173" s="5">
        <f t="shared" si="45"/>
        <v>0</v>
      </c>
      <c r="V173" s="5">
        <f t="shared" si="45"/>
        <v>0</v>
      </c>
      <c r="W173" s="5">
        <f t="shared" si="45"/>
        <v>0</v>
      </c>
      <c r="X173" s="5">
        <f t="shared" si="45"/>
        <v>0</v>
      </c>
      <c r="Y173" s="5">
        <f t="shared" si="45"/>
        <v>0</v>
      </c>
      <c r="Z173" s="5">
        <f t="shared" si="45"/>
        <v>0</v>
      </c>
      <c r="AA173" s="5">
        <f t="shared" si="45"/>
        <v>0</v>
      </c>
      <c r="AB173" s="5">
        <f t="shared" si="45"/>
        <v>0</v>
      </c>
      <c r="AC173" s="5">
        <f t="shared" si="45"/>
        <v>0</v>
      </c>
      <c r="AD173" s="5">
        <f t="shared" si="45"/>
        <v>0</v>
      </c>
      <c r="AE173" s="5">
        <f t="shared" si="45"/>
        <v>0</v>
      </c>
      <c r="AF173" s="5">
        <f t="shared" si="45"/>
        <v>0</v>
      </c>
    </row>
  </sheetData>
  <conditionalFormatting sqref="B58:AF5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2928-978C-4655-87CD-A686FBDBB3E8}">
  <sheetPr>
    <pageSetUpPr fitToPage="1"/>
  </sheetPr>
  <dimension ref="A1:AZ209"/>
  <sheetViews>
    <sheetView showGridLines="0" workbookViewId="0">
      <pane xSplit="1" ySplit="1" topLeftCell="U2" activePane="bottomRight" state="frozen"/>
      <selection activeCell="B2" sqref="B2"/>
      <selection pane="topRight" activeCell="B2" sqref="B2"/>
      <selection pane="bottomLeft" activeCell="B2" sqref="B2"/>
      <selection pane="bottomRight" activeCell="AN3" sqref="AN3"/>
    </sheetView>
  </sheetViews>
  <sheetFormatPr defaultRowHeight="14.5" x14ac:dyDescent="0.35"/>
  <cols>
    <col min="1" max="1" width="36.7265625" customWidth="1"/>
    <col min="2" max="19" width="9.7265625" hidden="1" customWidth="1"/>
    <col min="20" max="20" width="9.54296875" hidden="1" customWidth="1"/>
    <col min="21" max="52" width="9.7265625" customWidth="1"/>
  </cols>
  <sheetData>
    <row r="1" spans="1:52" ht="30" customHeight="1" x14ac:dyDescent="0.35">
      <c r="A1" s="40" t="s">
        <v>1352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ht="15" customHeight="1" x14ac:dyDescent="0.35">
      <c r="A2" s="42" t="s">
        <v>1323</v>
      </c>
      <c r="B2" s="43">
        <v>649854.39320747647</v>
      </c>
      <c r="C2" s="43">
        <v>656993.54553078476</v>
      </c>
      <c r="D2" s="43">
        <v>667540.08167313295</v>
      </c>
      <c r="E2" s="43">
        <v>676490.80944506277</v>
      </c>
      <c r="F2" s="43">
        <v>691896.41964538314</v>
      </c>
      <c r="G2" s="43">
        <v>704454.14064538316</v>
      </c>
      <c r="H2" s="43">
        <v>721077.03081538319</v>
      </c>
      <c r="I2" s="43">
        <v>740766.61225583777</v>
      </c>
      <c r="J2" s="43">
        <v>760735.17794341757</v>
      </c>
      <c r="K2" s="43">
        <v>786630.32711189927</v>
      </c>
      <c r="L2" s="43">
        <v>821664.15174385416</v>
      </c>
      <c r="M2" s="43">
        <v>861089.13162489689</v>
      </c>
      <c r="N2" s="43">
        <v>881993.96034753951</v>
      </c>
      <c r="O2" s="43">
        <v>894819.86135248514</v>
      </c>
      <c r="P2" s="43">
        <v>908242.93428233475</v>
      </c>
      <c r="Q2" s="43">
        <v>917025.09328750893</v>
      </c>
      <c r="R2" s="43">
        <v>923604.14970335888</v>
      </c>
      <c r="S2" s="43">
        <v>929626.20455417619</v>
      </c>
      <c r="T2" s="43">
        <v>943687.06397942943</v>
      </c>
      <c r="U2" s="43">
        <v>960681.8831654645</v>
      </c>
      <c r="V2" s="43">
        <v>991597.32554545172</v>
      </c>
      <c r="W2" s="43">
        <v>999652.90329545166</v>
      </c>
      <c r="X2" s="43">
        <v>998937.25696211855</v>
      </c>
      <c r="Y2" s="43">
        <v>1001648.9170294869</v>
      </c>
      <c r="Z2" s="43">
        <v>1018912.8807828203</v>
      </c>
      <c r="AA2" s="43">
        <v>1040159.5482308118</v>
      </c>
      <c r="AB2" s="43">
        <v>1054897.4986088031</v>
      </c>
      <c r="AC2" s="43">
        <v>1067385.8751954699</v>
      </c>
      <c r="AD2" s="43">
        <v>1082918.7030943262</v>
      </c>
      <c r="AE2" s="43">
        <v>1096637.3738853789</v>
      </c>
      <c r="AF2" s="43">
        <v>1101111.3513920456</v>
      </c>
      <c r="AG2" s="43">
        <v>1107310.9922120452</v>
      </c>
      <c r="AH2" s="43">
        <v>1115675.8989834962</v>
      </c>
      <c r="AI2" s="43">
        <v>1120926.985940163</v>
      </c>
      <c r="AJ2" s="43">
        <v>1129230.4938934962</v>
      </c>
      <c r="AK2" s="43">
        <v>1131748.903931391</v>
      </c>
      <c r="AL2" s="43">
        <v>1150311.7498288695</v>
      </c>
      <c r="AM2" s="43">
        <v>1163314.885933978</v>
      </c>
      <c r="AN2" s="43">
        <v>1180137.203139148</v>
      </c>
      <c r="AO2" s="43">
        <v>1198705.2344810427</v>
      </c>
      <c r="AP2" s="43">
        <v>1209454.2219743761</v>
      </c>
      <c r="AQ2" s="43">
        <v>1219870.7295613762</v>
      </c>
      <c r="AR2" s="43">
        <v>1241813.6723470457</v>
      </c>
      <c r="AS2" s="43">
        <v>1259140.9141203787</v>
      </c>
      <c r="AT2" s="43">
        <v>1270282.2326487999</v>
      </c>
      <c r="AU2" s="43">
        <v>1290664.885780938</v>
      </c>
      <c r="AV2" s="43">
        <v>1304529.4683053594</v>
      </c>
      <c r="AW2" s="43">
        <v>1322554.3903413464</v>
      </c>
      <c r="AX2" s="43">
        <v>1333542.2211818723</v>
      </c>
      <c r="AY2" s="43">
        <v>1345977.2107809957</v>
      </c>
      <c r="AZ2" s="43">
        <v>1368195.7021567738</v>
      </c>
    </row>
    <row r="3" spans="1:52" ht="15" customHeight="1" x14ac:dyDescent="0.35">
      <c r="A3" s="44" t="s">
        <v>1324</v>
      </c>
      <c r="B3" s="52">
        <v>130744.6</v>
      </c>
      <c r="C3" s="52">
        <v>130819.6</v>
      </c>
      <c r="D3" s="52">
        <v>131217.20000000001</v>
      </c>
      <c r="E3" s="52">
        <v>131077.20000000001</v>
      </c>
      <c r="F3" s="52">
        <v>130415.20000000001</v>
      </c>
      <c r="G3" s="52">
        <v>129006.20000000001</v>
      </c>
      <c r="H3" s="52">
        <v>128705.20000000001</v>
      </c>
      <c r="I3" s="52">
        <v>127621.20000000001</v>
      </c>
      <c r="J3" s="52">
        <v>127955.20000000001</v>
      </c>
      <c r="K3" s="52">
        <v>127424.20000000001</v>
      </c>
      <c r="L3" s="52">
        <v>126442.20000000001</v>
      </c>
      <c r="M3" s="52">
        <v>127001.20000000001</v>
      </c>
      <c r="N3" s="52">
        <v>118426.2</v>
      </c>
      <c r="O3" s="52">
        <v>118709.2</v>
      </c>
      <c r="P3" s="52">
        <v>118818.2</v>
      </c>
      <c r="Q3" s="52">
        <v>117660.2</v>
      </c>
      <c r="R3" s="52">
        <v>116810.2</v>
      </c>
      <c r="S3" s="52">
        <v>116066.15815899581</v>
      </c>
      <c r="T3" s="52">
        <v>114722.15815899581</v>
      </c>
      <c r="U3" s="52">
        <v>114126.89040344763</v>
      </c>
      <c r="V3" s="52">
        <v>113683.98248053541</v>
      </c>
      <c r="W3" s="52">
        <v>113683.98248053541</v>
      </c>
      <c r="X3" s="52">
        <v>109424.98248053541</v>
      </c>
      <c r="Y3" s="52">
        <v>104089.98248053541</v>
      </c>
      <c r="Z3" s="52">
        <v>103049.98248053543</v>
      </c>
      <c r="AA3" s="52">
        <v>103789.89879852707</v>
      </c>
      <c r="AB3" s="52">
        <v>101324.8151165187</v>
      </c>
      <c r="AC3" s="52">
        <v>101324.81511651869</v>
      </c>
      <c r="AD3" s="52">
        <v>102060.04524204168</v>
      </c>
      <c r="AE3" s="52">
        <v>99253.045242041684</v>
      </c>
      <c r="AF3" s="52">
        <v>93396.045242041684</v>
      </c>
      <c r="AG3" s="52">
        <v>88009.045242041713</v>
      </c>
      <c r="AH3" s="52">
        <v>87480.045242041713</v>
      </c>
      <c r="AI3" s="52">
        <v>82202.045242041713</v>
      </c>
      <c r="AJ3" s="52">
        <v>77858.045242041713</v>
      </c>
      <c r="AK3" s="52">
        <v>70508.045242041713</v>
      </c>
      <c r="AL3" s="52">
        <v>70600.045242041699</v>
      </c>
      <c r="AM3" s="52">
        <v>68669.045242041699</v>
      </c>
      <c r="AN3" s="52">
        <v>66057.045242041699</v>
      </c>
      <c r="AO3" s="52">
        <v>67631.045242041699</v>
      </c>
      <c r="AP3" s="52">
        <v>69477.045242041699</v>
      </c>
      <c r="AQ3" s="52">
        <v>65742.045242041699</v>
      </c>
      <c r="AR3" s="52">
        <v>66648.045242041699</v>
      </c>
      <c r="AS3" s="52">
        <v>65682.045242041699</v>
      </c>
      <c r="AT3" s="52">
        <v>64999.045242041699</v>
      </c>
      <c r="AU3" s="52">
        <v>63867.045242041699</v>
      </c>
      <c r="AV3" s="52">
        <v>63355.045242041699</v>
      </c>
      <c r="AW3" s="52">
        <v>61905.845242041702</v>
      </c>
      <c r="AX3" s="52">
        <v>58764.845242041687</v>
      </c>
      <c r="AY3" s="52">
        <v>53544.845242041702</v>
      </c>
      <c r="AZ3" s="52">
        <v>53834.845242041702</v>
      </c>
    </row>
    <row r="4" spans="1:52" ht="15" customHeight="1" x14ac:dyDescent="0.35">
      <c r="A4" s="64" t="s">
        <v>1353</v>
      </c>
      <c r="B4" s="55">
        <v>130744.6</v>
      </c>
      <c r="C4" s="55">
        <v>130819.6</v>
      </c>
      <c r="D4" s="55">
        <v>131217.20000000001</v>
      </c>
      <c r="E4" s="55">
        <v>131077.20000000001</v>
      </c>
      <c r="F4" s="55">
        <v>130415.20000000001</v>
      </c>
      <c r="G4" s="55">
        <v>129006.20000000001</v>
      </c>
      <c r="H4" s="55">
        <v>128705.20000000001</v>
      </c>
      <c r="I4" s="55">
        <v>127621.20000000001</v>
      </c>
      <c r="J4" s="55">
        <v>127955.20000000001</v>
      </c>
      <c r="K4" s="55">
        <v>127424.20000000001</v>
      </c>
      <c r="L4" s="55">
        <v>126442.20000000001</v>
      </c>
      <c r="M4" s="55">
        <v>127001.20000000001</v>
      </c>
      <c r="N4" s="55">
        <v>118426.2</v>
      </c>
      <c r="O4" s="55">
        <v>118709.2</v>
      </c>
      <c r="P4" s="55">
        <v>118818.2</v>
      </c>
      <c r="Q4" s="55">
        <v>117660.2</v>
      </c>
      <c r="R4" s="55">
        <v>116810.2</v>
      </c>
      <c r="S4" s="55">
        <v>116066.15815899581</v>
      </c>
      <c r="T4" s="55">
        <v>114722.15815899581</v>
      </c>
      <c r="U4" s="55">
        <v>114126.89040344763</v>
      </c>
      <c r="V4" s="55">
        <v>113683.98248053541</v>
      </c>
      <c r="W4" s="55">
        <v>113683.98248053541</v>
      </c>
      <c r="X4" s="55">
        <v>109424.98248053541</v>
      </c>
      <c r="Y4" s="55">
        <v>104089.98248053541</v>
      </c>
      <c r="Z4" s="55">
        <v>103049.98248053543</v>
      </c>
      <c r="AA4" s="55">
        <v>103789.89879852707</v>
      </c>
      <c r="AB4" s="55">
        <v>101324.8151165187</v>
      </c>
      <c r="AC4" s="55">
        <v>101324.81511651869</v>
      </c>
      <c r="AD4" s="55">
        <v>102060.04524204168</v>
      </c>
      <c r="AE4" s="55">
        <v>99253.045242041684</v>
      </c>
      <c r="AF4" s="55">
        <v>93396.045242041684</v>
      </c>
      <c r="AG4" s="55">
        <v>88009.045242041713</v>
      </c>
      <c r="AH4" s="55">
        <v>87480.045242041713</v>
      </c>
      <c r="AI4" s="55">
        <v>82202.045242041713</v>
      </c>
      <c r="AJ4" s="55">
        <v>77858.045242041713</v>
      </c>
      <c r="AK4" s="55">
        <v>70508.045242041713</v>
      </c>
      <c r="AL4" s="55">
        <v>70600.045242041699</v>
      </c>
      <c r="AM4" s="55">
        <v>68669.045242041699</v>
      </c>
      <c r="AN4" s="55">
        <v>66057.045242041699</v>
      </c>
      <c r="AO4" s="55">
        <v>67631.045242041699</v>
      </c>
      <c r="AP4" s="55">
        <v>69477.045242041699</v>
      </c>
      <c r="AQ4" s="55">
        <v>65742.045242041699</v>
      </c>
      <c r="AR4" s="55">
        <v>66648.045242041699</v>
      </c>
      <c r="AS4" s="55">
        <v>65682.045242041699</v>
      </c>
      <c r="AT4" s="55">
        <v>64999.045242041699</v>
      </c>
      <c r="AU4" s="55">
        <v>63867.045242041699</v>
      </c>
      <c r="AV4" s="55">
        <v>63355.045242041699</v>
      </c>
      <c r="AW4" s="55">
        <v>61305.845242041702</v>
      </c>
      <c r="AX4" s="55">
        <v>58164.845242041687</v>
      </c>
      <c r="AY4" s="55">
        <v>52944.845242041702</v>
      </c>
      <c r="AZ4" s="55">
        <v>53234.845242041702</v>
      </c>
    </row>
    <row r="5" spans="1:52" ht="15" customHeight="1" x14ac:dyDescent="0.35">
      <c r="A5" s="54" t="s">
        <v>1354</v>
      </c>
      <c r="B5" s="55">
        <v>0</v>
      </c>
      <c r="C5" s="55">
        <v>0</v>
      </c>
      <c r="D5" s="55">
        <v>0</v>
      </c>
      <c r="E5" s="55">
        <v>0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600</v>
      </c>
      <c r="AX5" s="55">
        <v>600</v>
      </c>
      <c r="AY5" s="55">
        <v>600</v>
      </c>
      <c r="AZ5" s="55">
        <v>600</v>
      </c>
    </row>
    <row r="6" spans="1:52" ht="15" customHeight="1" x14ac:dyDescent="0.35">
      <c r="A6" s="54" t="s">
        <v>1355</v>
      </c>
      <c r="B6" s="55">
        <v>0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0</v>
      </c>
      <c r="AO6" s="55">
        <v>0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</row>
    <row r="7" spans="1:52" ht="15" customHeight="1" x14ac:dyDescent="0.35">
      <c r="A7" s="45" t="s">
        <v>1325</v>
      </c>
      <c r="B7" s="46">
        <v>368933.70231858752</v>
      </c>
      <c r="C7" s="46">
        <v>370817.61364189582</v>
      </c>
      <c r="D7" s="46">
        <v>374634.99978424393</v>
      </c>
      <c r="E7" s="46">
        <v>378512.52655617375</v>
      </c>
      <c r="F7" s="46">
        <v>386594.57025649422</v>
      </c>
      <c r="G7" s="46">
        <v>393018.86025649431</v>
      </c>
      <c r="H7" s="46">
        <v>401598.32025649428</v>
      </c>
      <c r="I7" s="46">
        <v>412025.90536175744</v>
      </c>
      <c r="J7" s="46">
        <v>419817.5199845286</v>
      </c>
      <c r="K7" s="46">
        <v>427484.32004189951</v>
      </c>
      <c r="L7" s="46">
        <v>440442.077533854</v>
      </c>
      <c r="M7" s="46">
        <v>447739.15769489692</v>
      </c>
      <c r="N7" s="46">
        <v>448993.97345753969</v>
      </c>
      <c r="O7" s="46">
        <v>443024.40141248523</v>
      </c>
      <c r="P7" s="46">
        <v>442132.22787233477</v>
      </c>
      <c r="Q7" s="46">
        <v>434888.01378750883</v>
      </c>
      <c r="R7" s="46">
        <v>425135.888360349</v>
      </c>
      <c r="S7" s="46">
        <v>413792.68678919331</v>
      </c>
      <c r="T7" s="46">
        <v>408896.04398444644</v>
      </c>
      <c r="U7" s="46">
        <v>401984.52677295264</v>
      </c>
      <c r="V7" s="46">
        <v>396138.33312387409</v>
      </c>
      <c r="W7" s="46">
        <v>396743.04112387414</v>
      </c>
      <c r="X7" s="46">
        <v>394483.90852387418</v>
      </c>
      <c r="Y7" s="46">
        <v>392111.71934124251</v>
      </c>
      <c r="Z7" s="46">
        <v>394897.70976124256</v>
      </c>
      <c r="AA7" s="46">
        <v>398191.85959124245</v>
      </c>
      <c r="AB7" s="46">
        <v>401514.40207124245</v>
      </c>
      <c r="AC7" s="46">
        <v>401027.51968124253</v>
      </c>
      <c r="AD7" s="46">
        <v>401294.41568124248</v>
      </c>
      <c r="AE7" s="46">
        <v>398118.4936822952</v>
      </c>
      <c r="AF7" s="46">
        <v>391531.36539229512</v>
      </c>
      <c r="AG7" s="46">
        <v>387118.59982229507</v>
      </c>
      <c r="AH7" s="46">
        <v>381917.34180374607</v>
      </c>
      <c r="AI7" s="46">
        <v>379100.94196374604</v>
      </c>
      <c r="AJ7" s="46">
        <v>375369.17295374593</v>
      </c>
      <c r="AK7" s="46">
        <v>367077.95583164075</v>
      </c>
      <c r="AL7" s="46">
        <v>361548.62903578579</v>
      </c>
      <c r="AM7" s="46">
        <v>351880.85210089455</v>
      </c>
      <c r="AN7" s="46">
        <v>347007.00737606472</v>
      </c>
      <c r="AO7" s="46">
        <v>343154.05669462576</v>
      </c>
      <c r="AP7" s="46">
        <v>331868.35656462581</v>
      </c>
      <c r="AQ7" s="46">
        <v>329075.43998462573</v>
      </c>
      <c r="AR7" s="46">
        <v>331321.37451992882</v>
      </c>
      <c r="AS7" s="46">
        <v>334512.70443992881</v>
      </c>
      <c r="AT7" s="46">
        <v>333340.1181983499</v>
      </c>
      <c r="AU7" s="46">
        <v>334426.69878887618</v>
      </c>
      <c r="AV7" s="46">
        <v>330779.37272996444</v>
      </c>
      <c r="AW7" s="46">
        <v>330709.5104326182</v>
      </c>
      <c r="AX7" s="46">
        <v>329359.28702314442</v>
      </c>
      <c r="AY7" s="46">
        <v>332015.577788934</v>
      </c>
      <c r="AZ7" s="46">
        <v>333935.04791471211</v>
      </c>
    </row>
    <row r="8" spans="1:52" s="49" customFormat="1" ht="15" customHeight="1" x14ac:dyDescent="0.3">
      <c r="A8" s="47" t="s">
        <v>1326</v>
      </c>
      <c r="B8" s="48">
        <v>113090.15509985492</v>
      </c>
      <c r="C8" s="48">
        <v>111224.8550998549</v>
      </c>
      <c r="D8" s="48">
        <v>111931.35509985492</v>
      </c>
      <c r="E8" s="48">
        <v>110097.85509985492</v>
      </c>
      <c r="F8" s="48">
        <v>109918.45509985492</v>
      </c>
      <c r="G8" s="48">
        <v>106055.15509985491</v>
      </c>
      <c r="H8" s="48">
        <v>105521.15509985491</v>
      </c>
      <c r="I8" s="48">
        <v>104677.35509985492</v>
      </c>
      <c r="J8" s="48">
        <v>105353.15509985491</v>
      </c>
      <c r="K8" s="48">
        <v>104695.45509985492</v>
      </c>
      <c r="L8" s="48">
        <v>104381.15509985491</v>
      </c>
      <c r="M8" s="48">
        <v>105911.85509985489</v>
      </c>
      <c r="N8" s="48">
        <v>106869.1150998549</v>
      </c>
      <c r="O8" s="48">
        <v>103333.2150998549</v>
      </c>
      <c r="P8" s="48">
        <v>101664.88268878771</v>
      </c>
      <c r="Q8" s="48">
        <v>100787.28268878773</v>
      </c>
      <c r="R8" s="48">
        <v>96914.403664550409</v>
      </c>
      <c r="S8" s="48">
        <v>93343.735334648823</v>
      </c>
      <c r="T8" s="48">
        <v>93679.797755030973</v>
      </c>
      <c r="U8" s="48">
        <v>92462.95677838556</v>
      </c>
      <c r="V8" s="48">
        <v>88028.856778385554</v>
      </c>
      <c r="W8" s="48">
        <v>85925.856778385554</v>
      </c>
      <c r="X8" s="48">
        <v>83762.056778385551</v>
      </c>
      <c r="Y8" s="48">
        <v>82397.285648385543</v>
      </c>
      <c r="Z8" s="48">
        <v>77204.291318385542</v>
      </c>
      <c r="AA8" s="48">
        <v>75097.843948385533</v>
      </c>
      <c r="AB8" s="48">
        <v>73573.307108385547</v>
      </c>
      <c r="AC8" s="48">
        <v>69844.207108385541</v>
      </c>
      <c r="AD8" s="48">
        <v>68725.607108385535</v>
      </c>
      <c r="AE8" s="48">
        <v>64802.907108385545</v>
      </c>
      <c r="AF8" s="48">
        <v>58491.692818385542</v>
      </c>
      <c r="AG8" s="48">
        <v>55819.392818385539</v>
      </c>
      <c r="AH8" s="48">
        <v>52015.792818385547</v>
      </c>
      <c r="AI8" s="48">
        <v>47108.898078385544</v>
      </c>
      <c r="AJ8" s="48">
        <v>45534.098078385541</v>
      </c>
      <c r="AK8" s="48">
        <v>42435.898078385537</v>
      </c>
      <c r="AL8" s="48">
        <v>39490.998081543439</v>
      </c>
      <c r="AM8" s="48">
        <v>36647.298081543435</v>
      </c>
      <c r="AN8" s="48">
        <v>33684.59808154343</v>
      </c>
      <c r="AO8" s="48">
        <v>32435.279331543436</v>
      </c>
      <c r="AP8" s="48">
        <v>31223.379331543434</v>
      </c>
      <c r="AQ8" s="48">
        <v>30929.779331543436</v>
      </c>
      <c r="AR8" s="48">
        <v>32421.679331733343</v>
      </c>
      <c r="AS8" s="48">
        <v>34188.37933173334</v>
      </c>
      <c r="AT8" s="48">
        <v>36366.179331733343</v>
      </c>
      <c r="AU8" s="48">
        <v>37843.179331733343</v>
      </c>
      <c r="AV8" s="48">
        <v>37709.179331733343</v>
      </c>
      <c r="AW8" s="48">
        <v>38038.079331733345</v>
      </c>
      <c r="AX8" s="48">
        <v>36068.079331733345</v>
      </c>
      <c r="AY8" s="48">
        <v>38003.079331733345</v>
      </c>
      <c r="AZ8" s="48">
        <v>37953.079331733345</v>
      </c>
    </row>
    <row r="9" spans="1:52" s="49" customFormat="1" ht="15" customHeight="1" x14ac:dyDescent="0.3">
      <c r="A9" s="61" t="s">
        <v>1356</v>
      </c>
      <c r="B9" s="55">
        <v>630.63241106719363</v>
      </c>
      <c r="C9" s="55">
        <v>630.63241106719363</v>
      </c>
      <c r="D9" s="55">
        <v>630.63241106719363</v>
      </c>
      <c r="E9" s="55">
        <v>630.63241106719363</v>
      </c>
      <c r="F9" s="55">
        <v>630.63241106719363</v>
      </c>
      <c r="G9" s="55">
        <v>630.63241106719363</v>
      </c>
      <c r="H9" s="55">
        <v>630.63241106719363</v>
      </c>
      <c r="I9" s="55">
        <v>630.63241106719363</v>
      </c>
      <c r="J9" s="55">
        <v>630.63241106719363</v>
      </c>
      <c r="K9" s="55">
        <v>630.63241106719363</v>
      </c>
      <c r="L9" s="55">
        <v>630.63241106719363</v>
      </c>
      <c r="M9" s="55">
        <v>630.63241106719363</v>
      </c>
      <c r="N9" s="55">
        <v>630.63241106719363</v>
      </c>
      <c r="O9" s="55">
        <v>630.63241106719363</v>
      </c>
      <c r="P9" s="55">
        <v>350</v>
      </c>
      <c r="Q9" s="55">
        <v>350</v>
      </c>
      <c r="R9" s="55">
        <v>350</v>
      </c>
      <c r="S9" s="55">
        <v>350</v>
      </c>
      <c r="T9" s="55">
        <v>350</v>
      </c>
      <c r="U9" s="55">
        <v>350</v>
      </c>
      <c r="V9" s="55">
        <v>350</v>
      </c>
      <c r="W9" s="55">
        <v>350</v>
      </c>
      <c r="X9" s="55">
        <v>350</v>
      </c>
      <c r="Y9" s="55">
        <v>350</v>
      </c>
      <c r="Z9" s="55">
        <v>350</v>
      </c>
      <c r="AA9" s="55">
        <v>350</v>
      </c>
      <c r="AB9" s="55">
        <v>350</v>
      </c>
      <c r="AC9" s="55">
        <v>350</v>
      </c>
      <c r="AD9" s="55">
        <v>350</v>
      </c>
      <c r="AE9" s="55">
        <v>350</v>
      </c>
      <c r="AF9" s="55">
        <v>350</v>
      </c>
      <c r="AG9" s="55">
        <v>350</v>
      </c>
      <c r="AH9" s="55">
        <v>350</v>
      </c>
      <c r="AI9" s="55">
        <v>0</v>
      </c>
      <c r="AJ9" s="55">
        <v>0</v>
      </c>
      <c r="AK9" s="55">
        <v>840</v>
      </c>
      <c r="AL9" s="55">
        <v>840</v>
      </c>
      <c r="AM9" s="55">
        <v>840</v>
      </c>
      <c r="AN9" s="55">
        <v>840</v>
      </c>
      <c r="AO9" s="55">
        <v>1680</v>
      </c>
      <c r="AP9" s="55">
        <v>2100</v>
      </c>
      <c r="AQ9" s="55">
        <v>2520</v>
      </c>
      <c r="AR9" s="55">
        <v>3360</v>
      </c>
      <c r="AS9" s="55">
        <v>4200</v>
      </c>
      <c r="AT9" s="55">
        <v>5290</v>
      </c>
      <c r="AU9" s="55">
        <v>5960</v>
      </c>
      <c r="AV9" s="55">
        <v>5960</v>
      </c>
      <c r="AW9" s="55">
        <v>6380</v>
      </c>
      <c r="AX9" s="55">
        <v>7470</v>
      </c>
      <c r="AY9" s="55">
        <v>8560</v>
      </c>
      <c r="AZ9" s="55">
        <v>8560</v>
      </c>
    </row>
    <row r="10" spans="1:52" s="49" customFormat="1" ht="15" customHeight="1" x14ac:dyDescent="0.3">
      <c r="A10" s="61" t="s">
        <v>1357</v>
      </c>
      <c r="B10" s="55">
        <v>10569.714285714286</v>
      </c>
      <c r="C10" s="55">
        <v>11019.714285714286</v>
      </c>
      <c r="D10" s="55">
        <v>11019.714285714286</v>
      </c>
      <c r="E10" s="55">
        <v>11019.714285714286</v>
      </c>
      <c r="F10" s="55">
        <v>11389.714285714286</v>
      </c>
      <c r="G10" s="55">
        <v>11389.714285714286</v>
      </c>
      <c r="H10" s="55">
        <v>11389.714285714286</v>
      </c>
      <c r="I10" s="55">
        <v>11389.714285714286</v>
      </c>
      <c r="J10" s="55">
        <v>13829.714285714286</v>
      </c>
      <c r="K10" s="55">
        <v>13829.714285714286</v>
      </c>
      <c r="L10" s="55">
        <v>14336.714285714286</v>
      </c>
      <c r="M10" s="55">
        <v>17778.714285714286</v>
      </c>
      <c r="N10" s="55">
        <v>18578.714285714286</v>
      </c>
      <c r="O10" s="55">
        <v>19478.714285714286</v>
      </c>
      <c r="P10" s="55">
        <v>20278.714285714286</v>
      </c>
      <c r="Q10" s="55">
        <v>21305.714285714286</v>
      </c>
      <c r="R10" s="55">
        <v>21305.714285714286</v>
      </c>
      <c r="S10" s="55">
        <v>22368.87218045113</v>
      </c>
      <c r="T10" s="55">
        <v>23268.87218045113</v>
      </c>
      <c r="U10" s="55">
        <v>23003.87218045113</v>
      </c>
      <c r="V10" s="55">
        <v>23003.87218045113</v>
      </c>
      <c r="W10" s="55">
        <v>23003.87218045113</v>
      </c>
      <c r="X10" s="55">
        <v>23003.87218045113</v>
      </c>
      <c r="Y10" s="55">
        <v>23003.87218045113</v>
      </c>
      <c r="Z10" s="55">
        <v>21893.87218045113</v>
      </c>
      <c r="AA10" s="55">
        <v>21893.87218045113</v>
      </c>
      <c r="AB10" s="55">
        <v>21893.87218045113</v>
      </c>
      <c r="AC10" s="55">
        <v>21495.87218045113</v>
      </c>
      <c r="AD10" s="55">
        <v>21495.87218045113</v>
      </c>
      <c r="AE10" s="55">
        <v>21120.87218045113</v>
      </c>
      <c r="AF10" s="55">
        <v>19245.15789045113</v>
      </c>
      <c r="AG10" s="55">
        <v>19245.15789045113</v>
      </c>
      <c r="AH10" s="55">
        <v>19245.15789045113</v>
      </c>
      <c r="AI10" s="55">
        <v>19245.15789045113</v>
      </c>
      <c r="AJ10" s="55">
        <v>18745.15789045113</v>
      </c>
      <c r="AK10" s="55">
        <v>18480.15789045113</v>
      </c>
      <c r="AL10" s="55">
        <v>18480.15789045113</v>
      </c>
      <c r="AM10" s="55">
        <v>18050.15789045113</v>
      </c>
      <c r="AN10" s="55">
        <v>16398.15789045113</v>
      </c>
      <c r="AO10" s="55">
        <v>14632.15789045113</v>
      </c>
      <c r="AP10" s="55">
        <v>13952.15789045113</v>
      </c>
      <c r="AQ10" s="55">
        <v>13952.15789045113</v>
      </c>
      <c r="AR10" s="55">
        <v>15192.15789045113</v>
      </c>
      <c r="AS10" s="55">
        <v>15727.15789045113</v>
      </c>
      <c r="AT10" s="55">
        <v>16377.15789045113</v>
      </c>
      <c r="AU10" s="55">
        <v>17202.15789045113</v>
      </c>
      <c r="AV10" s="55">
        <v>17402.15789045113</v>
      </c>
      <c r="AW10" s="55">
        <v>17702.15789045113</v>
      </c>
      <c r="AX10" s="55">
        <v>15722.15789045113</v>
      </c>
      <c r="AY10" s="55">
        <v>16547.15789045113</v>
      </c>
      <c r="AZ10" s="55">
        <v>16547.15789045113</v>
      </c>
    </row>
    <row r="11" spans="1:52" s="49" customFormat="1" ht="15" customHeight="1" x14ac:dyDescent="0.3">
      <c r="A11" s="61" t="s">
        <v>1358</v>
      </c>
      <c r="B11" s="55">
        <v>2241.3000000000002</v>
      </c>
      <c r="C11" s="55">
        <v>2241.3000000000002</v>
      </c>
      <c r="D11" s="55">
        <v>2241.3000000000002</v>
      </c>
      <c r="E11" s="55">
        <v>2241.3000000000002</v>
      </c>
      <c r="F11" s="55">
        <v>2241.3000000000002</v>
      </c>
      <c r="G11" s="55">
        <v>2241.3000000000002</v>
      </c>
      <c r="H11" s="55">
        <v>2241.3000000000002</v>
      </c>
      <c r="I11" s="55">
        <v>2241.3000000000002</v>
      </c>
      <c r="J11" s="55">
        <v>2241.3000000000002</v>
      </c>
      <c r="K11" s="55">
        <v>2241.3000000000002</v>
      </c>
      <c r="L11" s="55">
        <v>2291.3000000000002</v>
      </c>
      <c r="M11" s="55">
        <v>2291.3000000000002</v>
      </c>
      <c r="N11" s="55">
        <v>2291.3000000000002</v>
      </c>
      <c r="O11" s="55">
        <v>2291.3000000000002</v>
      </c>
      <c r="P11" s="55">
        <v>2291.3000000000002</v>
      </c>
      <c r="Q11" s="55">
        <v>2291.3000000000002</v>
      </c>
      <c r="R11" s="55">
        <v>2291.3000000000002</v>
      </c>
      <c r="S11" s="55">
        <v>2291.3000000000002</v>
      </c>
      <c r="T11" s="55">
        <v>2291.3000000000002</v>
      </c>
      <c r="U11" s="55">
        <v>2291.3000000000002</v>
      </c>
      <c r="V11" s="55">
        <v>2291.3000000000002</v>
      </c>
      <c r="W11" s="55">
        <v>2291.3000000000002</v>
      </c>
      <c r="X11" s="55">
        <v>2291.3000000000002</v>
      </c>
      <c r="Y11" s="55">
        <v>3191.3</v>
      </c>
      <c r="Z11" s="55">
        <v>3191.3</v>
      </c>
      <c r="AA11" s="55">
        <v>2886.3</v>
      </c>
      <c r="AB11" s="55">
        <v>2581.3000000000002</v>
      </c>
      <c r="AC11" s="55">
        <v>2276.3000000000002</v>
      </c>
      <c r="AD11" s="55">
        <v>2264</v>
      </c>
      <c r="AE11" s="55">
        <v>1959</v>
      </c>
      <c r="AF11" s="55">
        <v>1834</v>
      </c>
      <c r="AG11" s="55">
        <v>1834</v>
      </c>
      <c r="AH11" s="55">
        <v>1834</v>
      </c>
      <c r="AI11" s="55">
        <v>1529</v>
      </c>
      <c r="AJ11" s="55">
        <v>1529</v>
      </c>
      <c r="AK11" s="55">
        <v>950</v>
      </c>
      <c r="AL11" s="55">
        <v>950</v>
      </c>
      <c r="AM11" s="55">
        <v>950</v>
      </c>
      <c r="AN11" s="55">
        <v>950</v>
      </c>
      <c r="AO11" s="55">
        <v>1400</v>
      </c>
      <c r="AP11" s="55">
        <v>1850</v>
      </c>
      <c r="AQ11" s="55">
        <v>2300</v>
      </c>
      <c r="AR11" s="55">
        <v>2975</v>
      </c>
      <c r="AS11" s="55">
        <v>3425</v>
      </c>
      <c r="AT11" s="55">
        <v>4325</v>
      </c>
      <c r="AU11" s="55">
        <v>5000</v>
      </c>
      <c r="AV11" s="55">
        <v>5000</v>
      </c>
      <c r="AW11" s="55">
        <v>5000</v>
      </c>
      <c r="AX11" s="55">
        <v>5000</v>
      </c>
      <c r="AY11" s="55">
        <v>5675</v>
      </c>
      <c r="AZ11" s="55">
        <v>5625</v>
      </c>
    </row>
    <row r="12" spans="1:52" s="49" customFormat="1" ht="15" customHeight="1" x14ac:dyDescent="0.3">
      <c r="A12" s="61" t="s">
        <v>1347</v>
      </c>
      <c r="B12" s="55">
        <v>99648.508403073414</v>
      </c>
      <c r="C12" s="55">
        <v>97333.208403073426</v>
      </c>
      <c r="D12" s="55">
        <v>98039.708403073426</v>
      </c>
      <c r="E12" s="55">
        <v>96206.208403073426</v>
      </c>
      <c r="F12" s="55">
        <v>95656.808403073432</v>
      </c>
      <c r="G12" s="55">
        <v>91793.508403073429</v>
      </c>
      <c r="H12" s="55">
        <v>91259.508403073429</v>
      </c>
      <c r="I12" s="55">
        <v>90415.708403073426</v>
      </c>
      <c r="J12" s="55">
        <v>88651.508403073429</v>
      </c>
      <c r="K12" s="55">
        <v>87993.808403073432</v>
      </c>
      <c r="L12" s="55">
        <v>87122.508403073429</v>
      </c>
      <c r="M12" s="55">
        <v>85211.208403073426</v>
      </c>
      <c r="N12" s="55">
        <v>85368.468403073421</v>
      </c>
      <c r="O12" s="55">
        <v>80932.568403073426</v>
      </c>
      <c r="P12" s="55">
        <v>78744.868403073429</v>
      </c>
      <c r="Q12" s="55">
        <v>76840.268403073424</v>
      </c>
      <c r="R12" s="55">
        <v>72967.389378836131</v>
      </c>
      <c r="S12" s="55">
        <v>68333.563154197691</v>
      </c>
      <c r="T12" s="55">
        <v>67769.625574579841</v>
      </c>
      <c r="U12" s="55">
        <v>66817.784597934427</v>
      </c>
      <c r="V12" s="55">
        <v>62383.684597934422</v>
      </c>
      <c r="W12" s="55">
        <v>60280.684597934422</v>
      </c>
      <c r="X12" s="55">
        <v>58116.884597934419</v>
      </c>
      <c r="Y12" s="55">
        <v>55852.11346793441</v>
      </c>
      <c r="Z12" s="55">
        <v>51769.119137934416</v>
      </c>
      <c r="AA12" s="55">
        <v>49967.671767934407</v>
      </c>
      <c r="AB12" s="55">
        <v>48748.134927934414</v>
      </c>
      <c r="AC12" s="55">
        <v>45722.034927934408</v>
      </c>
      <c r="AD12" s="55">
        <v>44615.734927934413</v>
      </c>
      <c r="AE12" s="55">
        <v>41373.034927934415</v>
      </c>
      <c r="AF12" s="55">
        <v>37062.534927934415</v>
      </c>
      <c r="AG12" s="55">
        <v>34390.234927934413</v>
      </c>
      <c r="AH12" s="55">
        <v>30586.634927934414</v>
      </c>
      <c r="AI12" s="55">
        <v>26334.740187934411</v>
      </c>
      <c r="AJ12" s="55">
        <v>25259.940187934411</v>
      </c>
      <c r="AK12" s="55">
        <v>22165.740187934411</v>
      </c>
      <c r="AL12" s="55">
        <v>19220.840191092306</v>
      </c>
      <c r="AM12" s="55">
        <v>16807.140191092305</v>
      </c>
      <c r="AN12" s="55">
        <v>15496.440191092304</v>
      </c>
      <c r="AO12" s="55">
        <v>14723.121441092306</v>
      </c>
      <c r="AP12" s="55">
        <v>13321.221441092304</v>
      </c>
      <c r="AQ12" s="55">
        <v>12157.621441092306</v>
      </c>
      <c r="AR12" s="55">
        <v>10894.521441282213</v>
      </c>
      <c r="AS12" s="55">
        <v>10836.221441282212</v>
      </c>
      <c r="AT12" s="55">
        <v>10374.021441282213</v>
      </c>
      <c r="AU12" s="55">
        <v>9681.0214412822133</v>
      </c>
      <c r="AV12" s="55">
        <v>9347.0214412822133</v>
      </c>
      <c r="AW12" s="55">
        <v>8955.921441282213</v>
      </c>
      <c r="AX12" s="55">
        <v>7875.9214412822139</v>
      </c>
      <c r="AY12" s="55">
        <v>7220.9214412822139</v>
      </c>
      <c r="AZ12" s="55">
        <v>7220.9214412822139</v>
      </c>
    </row>
    <row r="13" spans="1:52" s="49" customFormat="1" ht="15" customHeight="1" x14ac:dyDescent="0.3">
      <c r="A13" s="50" t="s">
        <v>1327</v>
      </c>
      <c r="B13" s="51">
        <v>64662.242507739938</v>
      </c>
      <c r="C13" s="51">
        <v>64517.64250773994</v>
      </c>
      <c r="D13" s="51">
        <v>65032.64250773994</v>
      </c>
      <c r="E13" s="51">
        <v>63997.64250773994</v>
      </c>
      <c r="F13" s="51">
        <v>63932.742507739938</v>
      </c>
      <c r="G13" s="51">
        <v>63216.742507739938</v>
      </c>
      <c r="H13" s="51">
        <v>62868.242507739938</v>
      </c>
      <c r="I13" s="51">
        <v>62948.042507739941</v>
      </c>
      <c r="J13" s="51">
        <v>64488.342507739937</v>
      </c>
      <c r="K13" s="51">
        <v>65820.34250773993</v>
      </c>
      <c r="L13" s="51">
        <v>65627.042507739941</v>
      </c>
      <c r="M13" s="51">
        <v>66757.34250773993</v>
      </c>
      <c r="N13" s="51">
        <v>66029.34250773993</v>
      </c>
      <c r="O13" s="51">
        <v>65579.742507739938</v>
      </c>
      <c r="P13" s="51">
        <v>64656.442507739936</v>
      </c>
      <c r="Q13" s="51">
        <v>63463.682507739941</v>
      </c>
      <c r="R13" s="51">
        <v>62316.192214561961</v>
      </c>
      <c r="S13" s="51">
        <v>61357.151914160015</v>
      </c>
      <c r="T13" s="51">
        <v>60233.151914160015</v>
      </c>
      <c r="U13" s="51">
        <v>58158.572964160019</v>
      </c>
      <c r="V13" s="51">
        <v>53886.733833725229</v>
      </c>
      <c r="W13" s="51">
        <v>50986.733833725229</v>
      </c>
      <c r="X13" s="51">
        <v>49297.075943725235</v>
      </c>
      <c r="Y13" s="51">
        <v>47518.707523725236</v>
      </c>
      <c r="Z13" s="51">
        <v>46799.339103725237</v>
      </c>
      <c r="AA13" s="51">
        <v>44012.139103725232</v>
      </c>
      <c r="AB13" s="51">
        <v>42669.639103725232</v>
      </c>
      <c r="AC13" s="51">
        <v>40607.639103725232</v>
      </c>
      <c r="AD13" s="51">
        <v>38662.639103725232</v>
      </c>
      <c r="AE13" s="51">
        <v>37832.639103725232</v>
      </c>
      <c r="AF13" s="51">
        <v>35702.639103725232</v>
      </c>
      <c r="AG13" s="51">
        <v>32316.639103725236</v>
      </c>
      <c r="AH13" s="51">
        <v>31477.639103725236</v>
      </c>
      <c r="AI13" s="51">
        <v>30647.639103725236</v>
      </c>
      <c r="AJ13" s="51">
        <v>28812.13910372524</v>
      </c>
      <c r="AK13" s="51">
        <v>24975.139101619974</v>
      </c>
      <c r="AL13" s="51">
        <v>23622.139101619974</v>
      </c>
      <c r="AM13" s="51">
        <v>21567.139101619974</v>
      </c>
      <c r="AN13" s="51">
        <v>19908.139101619974</v>
      </c>
      <c r="AO13" s="51">
        <v>19511.639101619974</v>
      </c>
      <c r="AP13" s="51">
        <v>19292.539101619976</v>
      </c>
      <c r="AQ13" s="51">
        <v>17901.139101619974</v>
      </c>
      <c r="AR13" s="51">
        <v>17006.639101619974</v>
      </c>
      <c r="AS13" s="51">
        <v>14965.639101619974</v>
      </c>
      <c r="AT13" s="51">
        <v>12587.839099514709</v>
      </c>
      <c r="AU13" s="51">
        <v>11717.839099514709</v>
      </c>
      <c r="AV13" s="51">
        <v>11742.839099514709</v>
      </c>
      <c r="AW13" s="51">
        <v>10822.339099514709</v>
      </c>
      <c r="AX13" s="51">
        <v>10139.339099514709</v>
      </c>
      <c r="AY13" s="51">
        <v>9702.8390995147092</v>
      </c>
      <c r="AZ13" s="51">
        <v>9677.8390995147092</v>
      </c>
    </row>
    <row r="14" spans="1:52" s="49" customFormat="1" ht="15" customHeight="1" x14ac:dyDescent="0.3">
      <c r="A14" s="61" t="s">
        <v>1356</v>
      </c>
      <c r="B14" s="55">
        <v>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</row>
    <row r="15" spans="1:52" s="49" customFormat="1" ht="15" customHeight="1" x14ac:dyDescent="0.3">
      <c r="A15" s="61" t="s">
        <v>1357</v>
      </c>
      <c r="B15" s="55">
        <v>5749.5</v>
      </c>
      <c r="C15" s="55">
        <v>5749.5</v>
      </c>
      <c r="D15" s="55">
        <v>6727.5</v>
      </c>
      <c r="E15" s="55">
        <v>7057.5</v>
      </c>
      <c r="F15" s="55">
        <v>7057.5</v>
      </c>
      <c r="G15" s="55">
        <v>7057.5</v>
      </c>
      <c r="H15" s="55">
        <v>7057.5</v>
      </c>
      <c r="I15" s="55">
        <v>7521.5</v>
      </c>
      <c r="J15" s="55">
        <v>9326.5</v>
      </c>
      <c r="K15" s="55">
        <v>10426.5</v>
      </c>
      <c r="L15" s="55">
        <v>10756.5</v>
      </c>
      <c r="M15" s="55">
        <v>11614.5</v>
      </c>
      <c r="N15" s="55">
        <v>11614.5</v>
      </c>
      <c r="O15" s="55">
        <v>11944.5</v>
      </c>
      <c r="P15" s="55">
        <v>11944.5</v>
      </c>
      <c r="Q15" s="55">
        <v>11944.5</v>
      </c>
      <c r="R15" s="55">
        <v>12557.918530351439</v>
      </c>
      <c r="S15" s="55">
        <v>12557.918530351439</v>
      </c>
      <c r="T15" s="55">
        <v>12557.918530351439</v>
      </c>
      <c r="U15" s="55">
        <v>12557.918530351439</v>
      </c>
      <c r="V15" s="55">
        <v>12557.918530351439</v>
      </c>
      <c r="W15" s="55">
        <v>12557.918530351439</v>
      </c>
      <c r="X15" s="55">
        <v>12557.918530351439</v>
      </c>
      <c r="Y15" s="55">
        <v>12557.918530351439</v>
      </c>
      <c r="Z15" s="55">
        <v>12557.918530351439</v>
      </c>
      <c r="AA15" s="55">
        <v>12557.918530351439</v>
      </c>
      <c r="AB15" s="55">
        <v>12557.918530351439</v>
      </c>
      <c r="AC15" s="55">
        <v>12557.918530351439</v>
      </c>
      <c r="AD15" s="55">
        <v>12557.918530351439</v>
      </c>
      <c r="AE15" s="55">
        <v>12557.918530351439</v>
      </c>
      <c r="AF15" s="55">
        <v>12557.918530351439</v>
      </c>
      <c r="AG15" s="55">
        <v>12557.918530351439</v>
      </c>
      <c r="AH15" s="55">
        <v>12557.918530351439</v>
      </c>
      <c r="AI15" s="55">
        <v>12557.918530351439</v>
      </c>
      <c r="AJ15" s="55">
        <v>12557.918530351439</v>
      </c>
      <c r="AK15" s="55">
        <v>12557.918530351439</v>
      </c>
      <c r="AL15" s="55">
        <v>12557.918530351439</v>
      </c>
      <c r="AM15" s="55">
        <v>12557.918530351439</v>
      </c>
      <c r="AN15" s="55">
        <v>12557.918530351439</v>
      </c>
      <c r="AO15" s="55">
        <v>12557.918530351439</v>
      </c>
      <c r="AP15" s="55">
        <v>12557.918530351439</v>
      </c>
      <c r="AQ15" s="55">
        <v>11597.918530351439</v>
      </c>
      <c r="AR15" s="55">
        <v>10772.918530351439</v>
      </c>
      <c r="AS15" s="55">
        <v>9014.9185303514387</v>
      </c>
      <c r="AT15" s="55">
        <v>7174.9185303514378</v>
      </c>
      <c r="AU15" s="55">
        <v>7174.9185303514378</v>
      </c>
      <c r="AV15" s="55">
        <v>7524.9185303514378</v>
      </c>
      <c r="AW15" s="55">
        <v>6180.4185303514378</v>
      </c>
      <c r="AX15" s="55">
        <v>6180.4185303514378</v>
      </c>
      <c r="AY15" s="55">
        <v>6180.4185303514378</v>
      </c>
      <c r="AZ15" s="55">
        <v>6180.4185303514378</v>
      </c>
    </row>
    <row r="16" spans="1:52" s="49" customFormat="1" ht="15" customHeight="1" x14ac:dyDescent="0.3">
      <c r="A16" s="61" t="s">
        <v>1358</v>
      </c>
      <c r="B16" s="55">
        <v>68.708823529411774</v>
      </c>
      <c r="C16" s="55">
        <v>320.7088235294118</v>
      </c>
      <c r="D16" s="55">
        <v>320.7088235294118</v>
      </c>
      <c r="E16" s="55">
        <v>535.7088235294118</v>
      </c>
      <c r="F16" s="55">
        <v>750.7088235294118</v>
      </c>
      <c r="G16" s="55">
        <v>750.7088235294118</v>
      </c>
      <c r="H16" s="55">
        <v>750.7088235294118</v>
      </c>
      <c r="I16" s="55">
        <v>750.7088235294118</v>
      </c>
      <c r="J16" s="55">
        <v>750.7088235294118</v>
      </c>
      <c r="K16" s="55">
        <v>750.7088235294118</v>
      </c>
      <c r="L16" s="55">
        <v>750.7088235294118</v>
      </c>
      <c r="M16" s="55">
        <v>950.7088235294118</v>
      </c>
      <c r="N16" s="55">
        <v>950.7088235294118</v>
      </c>
      <c r="O16" s="55">
        <v>950.7088235294118</v>
      </c>
      <c r="P16" s="55">
        <v>950.7088235294118</v>
      </c>
      <c r="Q16" s="55">
        <v>950.7088235294118</v>
      </c>
      <c r="R16" s="55">
        <v>882</v>
      </c>
      <c r="S16" s="55">
        <v>1183.4596995980537</v>
      </c>
      <c r="T16" s="55">
        <v>1183.4596995980537</v>
      </c>
      <c r="U16" s="55">
        <v>1183.4596995980537</v>
      </c>
      <c r="V16" s="55">
        <v>1183.4596995980537</v>
      </c>
      <c r="W16" s="55">
        <v>1183.4596995980537</v>
      </c>
      <c r="X16" s="55">
        <v>1183.4596995980537</v>
      </c>
      <c r="Y16" s="55">
        <v>1183.4596995980537</v>
      </c>
      <c r="Z16" s="55">
        <v>1183.4596995980537</v>
      </c>
      <c r="AA16" s="55">
        <v>1183.4596995980537</v>
      </c>
      <c r="AB16" s="55">
        <v>1183.4596995980537</v>
      </c>
      <c r="AC16" s="55">
        <v>1183.4596995980537</v>
      </c>
      <c r="AD16" s="55">
        <v>1183.4596995980537</v>
      </c>
      <c r="AE16" s="55">
        <v>1183.4596995980537</v>
      </c>
      <c r="AF16" s="55">
        <v>1183.4596995980537</v>
      </c>
      <c r="AG16" s="55">
        <v>1183.4596995980537</v>
      </c>
      <c r="AH16" s="55">
        <v>1183.4596995980537</v>
      </c>
      <c r="AI16" s="55">
        <v>1183.4596995980537</v>
      </c>
      <c r="AJ16" s="55">
        <v>1183.4596995980537</v>
      </c>
      <c r="AK16" s="55">
        <v>1183.4596995980537</v>
      </c>
      <c r="AL16" s="55">
        <v>1183.4596995980537</v>
      </c>
      <c r="AM16" s="55">
        <v>1183.4596995980537</v>
      </c>
      <c r="AN16" s="55">
        <v>1183.4596995980537</v>
      </c>
      <c r="AO16" s="55">
        <v>1183.4596995980537</v>
      </c>
      <c r="AP16" s="55">
        <v>1183.4596995980537</v>
      </c>
      <c r="AQ16" s="55">
        <v>931.4596995980537</v>
      </c>
      <c r="AR16" s="55">
        <v>931.4596995980537</v>
      </c>
      <c r="AS16" s="55">
        <v>931.4596995980537</v>
      </c>
      <c r="AT16" s="55">
        <v>1431.4596995980537</v>
      </c>
      <c r="AU16" s="55">
        <v>1001.4596995980537</v>
      </c>
      <c r="AV16" s="55">
        <v>1001.4596995980537</v>
      </c>
      <c r="AW16" s="55">
        <v>1501.4596995980537</v>
      </c>
      <c r="AX16" s="55">
        <v>1501.4596995980537</v>
      </c>
      <c r="AY16" s="55">
        <v>1501.4596995980537</v>
      </c>
      <c r="AZ16" s="55">
        <v>1501.4596995980537</v>
      </c>
    </row>
    <row r="17" spans="1:52" s="49" customFormat="1" ht="15" customHeight="1" x14ac:dyDescent="0.3">
      <c r="A17" s="61" t="s">
        <v>1347</v>
      </c>
      <c r="B17" s="55">
        <v>58844.033684210524</v>
      </c>
      <c r="C17" s="55">
        <v>58447.433684210526</v>
      </c>
      <c r="D17" s="55">
        <v>57984.433684210526</v>
      </c>
      <c r="E17" s="55">
        <v>56404.433684210526</v>
      </c>
      <c r="F17" s="55">
        <v>56124.533684210524</v>
      </c>
      <c r="G17" s="55">
        <v>55408.533684210524</v>
      </c>
      <c r="H17" s="55">
        <v>55060.033684210524</v>
      </c>
      <c r="I17" s="55">
        <v>54675.833684210527</v>
      </c>
      <c r="J17" s="55">
        <v>54411.133684210523</v>
      </c>
      <c r="K17" s="55">
        <v>54643.133684210523</v>
      </c>
      <c r="L17" s="55">
        <v>54119.833684210527</v>
      </c>
      <c r="M17" s="55">
        <v>54192.133684210523</v>
      </c>
      <c r="N17" s="55">
        <v>53464.133684210523</v>
      </c>
      <c r="O17" s="55">
        <v>52684.533684210524</v>
      </c>
      <c r="P17" s="55">
        <v>51761.233684210521</v>
      </c>
      <c r="Q17" s="55">
        <v>50568.473684210527</v>
      </c>
      <c r="R17" s="55">
        <v>48876.273684210522</v>
      </c>
      <c r="S17" s="55">
        <v>47615.773684210522</v>
      </c>
      <c r="T17" s="55">
        <v>46491.773684210522</v>
      </c>
      <c r="U17" s="55">
        <v>44417.194734210527</v>
      </c>
      <c r="V17" s="55">
        <v>40145.355603775737</v>
      </c>
      <c r="W17" s="55">
        <v>37245.355603775737</v>
      </c>
      <c r="X17" s="55">
        <v>35555.697713775742</v>
      </c>
      <c r="Y17" s="55">
        <v>33777.329293775743</v>
      </c>
      <c r="Z17" s="55">
        <v>33057.960873775744</v>
      </c>
      <c r="AA17" s="55">
        <v>30270.760873775744</v>
      </c>
      <c r="AB17" s="55">
        <v>28928.260873775744</v>
      </c>
      <c r="AC17" s="55">
        <v>26866.260873775744</v>
      </c>
      <c r="AD17" s="55">
        <v>24921.260873775744</v>
      </c>
      <c r="AE17" s="55">
        <v>24091.260873775744</v>
      </c>
      <c r="AF17" s="55">
        <v>21961.260873775744</v>
      </c>
      <c r="AG17" s="55">
        <v>18575.260873775744</v>
      </c>
      <c r="AH17" s="55">
        <v>17736.260873775744</v>
      </c>
      <c r="AI17" s="55">
        <v>16906.260873775744</v>
      </c>
      <c r="AJ17" s="55">
        <v>15070.760873775745</v>
      </c>
      <c r="AK17" s="55">
        <v>11233.760871670482</v>
      </c>
      <c r="AL17" s="55">
        <v>9880.7608716704817</v>
      </c>
      <c r="AM17" s="55">
        <v>7825.7608716704808</v>
      </c>
      <c r="AN17" s="55">
        <v>6166.7608716704808</v>
      </c>
      <c r="AO17" s="55">
        <v>5770.2608716704817</v>
      </c>
      <c r="AP17" s="55">
        <v>5551.1608716704823</v>
      </c>
      <c r="AQ17" s="55">
        <v>5371.7608716704817</v>
      </c>
      <c r="AR17" s="55">
        <v>5302.2608716704817</v>
      </c>
      <c r="AS17" s="55">
        <v>5019.2608716704817</v>
      </c>
      <c r="AT17" s="55">
        <v>3981.4608695652178</v>
      </c>
      <c r="AU17" s="55">
        <v>3541.4608695652178</v>
      </c>
      <c r="AV17" s="55">
        <v>3216.4608695652178</v>
      </c>
      <c r="AW17" s="55">
        <v>3140.4608695652178</v>
      </c>
      <c r="AX17" s="55">
        <v>2457.4608695652178</v>
      </c>
      <c r="AY17" s="55">
        <v>2020.9608695652175</v>
      </c>
      <c r="AZ17" s="55">
        <v>1995.9608695652175</v>
      </c>
    </row>
    <row r="18" spans="1:52" s="49" customFormat="1" ht="15" customHeight="1" x14ac:dyDescent="0.3">
      <c r="A18" s="50" t="s">
        <v>1328</v>
      </c>
      <c r="B18" s="51">
        <v>105789.63300142655</v>
      </c>
      <c r="C18" s="51">
        <v>110422.06432473483</v>
      </c>
      <c r="D18" s="51">
        <v>115296.80625655668</v>
      </c>
      <c r="E18" s="51">
        <v>121568.45239690755</v>
      </c>
      <c r="F18" s="51">
        <v>129481.20990972807</v>
      </c>
      <c r="G18" s="51">
        <v>143583.83690972807</v>
      </c>
      <c r="H18" s="51">
        <v>152968.77390972807</v>
      </c>
      <c r="I18" s="51">
        <v>165096.98533078074</v>
      </c>
      <c r="J18" s="51">
        <v>173064.12409183881</v>
      </c>
      <c r="K18" s="51">
        <v>178825.81709657813</v>
      </c>
      <c r="L18" s="51">
        <v>191431.49250582588</v>
      </c>
      <c r="M18" s="51">
        <v>198313.81366686881</v>
      </c>
      <c r="N18" s="51">
        <v>200235.5644427895</v>
      </c>
      <c r="O18" s="51">
        <v>200740.78980353207</v>
      </c>
      <c r="P18" s="51">
        <v>203703.46114813298</v>
      </c>
      <c r="Q18" s="51">
        <v>202451.80006330711</v>
      </c>
      <c r="R18" s="51">
        <v>202159.3486288198</v>
      </c>
      <c r="S18" s="51">
        <v>199762.95438630405</v>
      </c>
      <c r="T18" s="51">
        <v>198725.62615097963</v>
      </c>
      <c r="U18" s="51">
        <v>196108.67866371345</v>
      </c>
      <c r="V18" s="51">
        <v>201779.04191066456</v>
      </c>
      <c r="W18" s="51">
        <v>207553.98991066456</v>
      </c>
      <c r="X18" s="51">
        <v>210618.70520066458</v>
      </c>
      <c r="Y18" s="51">
        <v>214691.87556803296</v>
      </c>
      <c r="Z18" s="51">
        <v>225663.30673803296</v>
      </c>
      <c r="AA18" s="51">
        <v>234620.053938033</v>
      </c>
      <c r="AB18" s="51">
        <v>241659.66693803298</v>
      </c>
      <c r="AC18" s="51">
        <v>246388.51912803296</v>
      </c>
      <c r="AD18" s="51">
        <v>249860.14512803301</v>
      </c>
      <c r="AE18" s="51">
        <v>252879.29312908562</v>
      </c>
      <c r="AF18" s="51">
        <v>255080.21812908561</v>
      </c>
      <c r="AG18" s="51">
        <v>256417.02255908554</v>
      </c>
      <c r="AH18" s="51">
        <v>255239.25454053644</v>
      </c>
      <c r="AI18" s="51">
        <v>257707.48944053645</v>
      </c>
      <c r="AJ18" s="51">
        <v>256999.60043053643</v>
      </c>
      <c r="AK18" s="51">
        <v>255337.61134053644</v>
      </c>
      <c r="AL18" s="51">
        <v>253560.98454152362</v>
      </c>
      <c r="AM18" s="51">
        <v>249536.37181715865</v>
      </c>
      <c r="AN18" s="51">
        <v>249491.92567715872</v>
      </c>
      <c r="AO18" s="51">
        <v>247640.2316367279</v>
      </c>
      <c r="AP18" s="51">
        <v>238502.85387672795</v>
      </c>
      <c r="AQ18" s="51">
        <v>235388.86229672792</v>
      </c>
      <c r="AR18" s="51">
        <v>235743.57051184113</v>
      </c>
      <c r="AS18" s="51">
        <v>237836.22875184115</v>
      </c>
      <c r="AT18" s="51">
        <v>235994.51975078843</v>
      </c>
      <c r="AU18" s="51">
        <v>235513.27633763055</v>
      </c>
      <c r="AV18" s="51">
        <v>230769.82746763053</v>
      </c>
      <c r="AW18" s="51">
        <v>231304.32528461868</v>
      </c>
      <c r="AX18" s="51">
        <v>232525.13389514497</v>
      </c>
      <c r="AY18" s="51">
        <v>233465.611505145</v>
      </c>
      <c r="AZ18" s="51">
        <v>236061.74000988007</v>
      </c>
    </row>
    <row r="19" spans="1:52" s="49" customFormat="1" ht="15" customHeight="1" x14ac:dyDescent="0.3">
      <c r="A19" s="61" t="s">
        <v>1345</v>
      </c>
      <c r="B19" s="55">
        <v>32863.792533240921</v>
      </c>
      <c r="C19" s="55">
        <v>38396.49554075973</v>
      </c>
      <c r="D19" s="55">
        <v>43649.568472581581</v>
      </c>
      <c r="E19" s="55">
        <v>52572.075139248249</v>
      </c>
      <c r="F19" s="55">
        <v>61940.795652068758</v>
      </c>
      <c r="G19" s="55">
        <v>78820.995652068756</v>
      </c>
      <c r="H19" s="55">
        <v>87131.555652068753</v>
      </c>
      <c r="I19" s="55">
        <v>98723.184073121403</v>
      </c>
      <c r="J19" s="55">
        <v>106685.68407312139</v>
      </c>
      <c r="K19" s="55">
        <v>112854.69307786073</v>
      </c>
      <c r="L19" s="55">
        <v>125337.1364871085</v>
      </c>
      <c r="M19" s="55">
        <v>133618.47789815144</v>
      </c>
      <c r="N19" s="55">
        <v>136950.02237407211</v>
      </c>
      <c r="O19" s="55">
        <v>141328.7156755075</v>
      </c>
      <c r="P19" s="55">
        <v>146109.08422010846</v>
      </c>
      <c r="Q19" s="55">
        <v>148873.3161852826</v>
      </c>
      <c r="R19" s="55">
        <v>149959.3526943872</v>
      </c>
      <c r="S19" s="55">
        <v>150334.06889242036</v>
      </c>
      <c r="T19" s="55">
        <v>150753.31546102243</v>
      </c>
      <c r="U19" s="55">
        <v>150941.8324652178</v>
      </c>
      <c r="V19" s="55">
        <v>158009.78118521778</v>
      </c>
      <c r="W19" s="55">
        <v>164888.78118521778</v>
      </c>
      <c r="X19" s="55">
        <v>170316.88118521779</v>
      </c>
      <c r="Y19" s="55">
        <v>178453.68118521778</v>
      </c>
      <c r="Z19" s="55">
        <v>192422.5478552178</v>
      </c>
      <c r="AA19" s="55">
        <v>203632.9211852178</v>
      </c>
      <c r="AB19" s="55">
        <v>212398.82118521779</v>
      </c>
      <c r="AC19" s="55">
        <v>218389.78387521778</v>
      </c>
      <c r="AD19" s="55">
        <v>222478.78387521778</v>
      </c>
      <c r="AE19" s="55">
        <v>226324.5838752178</v>
      </c>
      <c r="AF19" s="55">
        <v>229833.4588752178</v>
      </c>
      <c r="AG19" s="55">
        <v>232693.50170521776</v>
      </c>
      <c r="AH19" s="55">
        <v>233042.44698521777</v>
      </c>
      <c r="AI19" s="55">
        <v>236554.64698521773</v>
      </c>
      <c r="AJ19" s="55">
        <v>237490.21277521775</v>
      </c>
      <c r="AK19" s="55">
        <v>237195.72463521775</v>
      </c>
      <c r="AL19" s="55">
        <v>236478.82463521775</v>
      </c>
      <c r="AM19" s="55">
        <v>234478.85170521776</v>
      </c>
      <c r="AN19" s="55">
        <v>235702.28503521773</v>
      </c>
      <c r="AO19" s="55">
        <v>234539.57580521776</v>
      </c>
      <c r="AP19" s="55">
        <v>226239.73204521774</v>
      </c>
      <c r="AQ19" s="55">
        <v>223426.04046521775</v>
      </c>
      <c r="AR19" s="55">
        <v>224122.57204521779</v>
      </c>
      <c r="AS19" s="55">
        <v>226332.6720452178</v>
      </c>
      <c r="AT19" s="55">
        <v>224517.16304416512</v>
      </c>
      <c r="AU19" s="55">
        <v>225145.31963416515</v>
      </c>
      <c r="AV19" s="55">
        <v>220692.87076416513</v>
      </c>
      <c r="AW19" s="55">
        <v>221236.87076416519</v>
      </c>
      <c r="AX19" s="55">
        <v>222521.57937416516</v>
      </c>
      <c r="AY19" s="55">
        <v>223523.05698416519</v>
      </c>
      <c r="AZ19" s="55">
        <v>226532.56043416515</v>
      </c>
    </row>
    <row r="20" spans="1:52" s="49" customFormat="1" ht="15" customHeight="1" x14ac:dyDescent="0.3">
      <c r="A20" s="61" t="s">
        <v>1346</v>
      </c>
      <c r="B20" s="55">
        <v>17564.262638019125</v>
      </c>
      <c r="C20" s="55">
        <v>17751.667901177017</v>
      </c>
      <c r="D20" s="55">
        <v>17915.457901177018</v>
      </c>
      <c r="E20" s="55">
        <v>17637.527374861227</v>
      </c>
      <c r="F20" s="55">
        <v>17811.012374861228</v>
      </c>
      <c r="G20" s="55">
        <v>17385.642374861229</v>
      </c>
      <c r="H20" s="55">
        <v>18015.082374861224</v>
      </c>
      <c r="I20" s="55">
        <v>18453.692374861224</v>
      </c>
      <c r="J20" s="55">
        <v>18165.975135919274</v>
      </c>
      <c r="K20" s="55">
        <v>18915.055135919272</v>
      </c>
      <c r="L20" s="55">
        <v>19567.290135919277</v>
      </c>
      <c r="M20" s="55">
        <v>19580.810135919273</v>
      </c>
      <c r="N20" s="55">
        <v>19325.010135919274</v>
      </c>
      <c r="O20" s="55">
        <v>18562.440135919274</v>
      </c>
      <c r="P20" s="55">
        <v>18164.500135919276</v>
      </c>
      <c r="Q20" s="55">
        <v>16857.920135919274</v>
      </c>
      <c r="R20" s="55">
        <v>15912.395135919272</v>
      </c>
      <c r="S20" s="55">
        <v>14800.518500806133</v>
      </c>
      <c r="T20" s="55">
        <v>14252.968500806133</v>
      </c>
      <c r="U20" s="55">
        <v>13045.119500806133</v>
      </c>
      <c r="V20" s="55">
        <v>12856.486870806133</v>
      </c>
      <c r="W20" s="55">
        <v>12015.286870806134</v>
      </c>
      <c r="X20" s="55">
        <v>11081.239010806134</v>
      </c>
      <c r="Y20" s="55">
        <v>10221.952430806132</v>
      </c>
      <c r="Z20" s="55">
        <v>9345.6119308061334</v>
      </c>
      <c r="AA20" s="55">
        <v>8616.700800806133</v>
      </c>
      <c r="AB20" s="55">
        <v>7870.9708008061334</v>
      </c>
      <c r="AC20" s="55">
        <v>7191.2808008061338</v>
      </c>
      <c r="AD20" s="55">
        <v>7080.700800806133</v>
      </c>
      <c r="AE20" s="55">
        <v>6674.8958018587637</v>
      </c>
      <c r="AF20" s="55">
        <v>5970.1058018587637</v>
      </c>
      <c r="AG20" s="55">
        <v>5056.785801858764</v>
      </c>
      <c r="AH20" s="55">
        <v>4449.7258033096587</v>
      </c>
      <c r="AI20" s="55">
        <v>4193.6048033096586</v>
      </c>
      <c r="AJ20" s="55">
        <v>3475.3748033096585</v>
      </c>
      <c r="AK20" s="55">
        <v>3057.8348033096586</v>
      </c>
      <c r="AL20" s="55">
        <v>2981.0095433096585</v>
      </c>
      <c r="AM20" s="55">
        <v>2631.8095433096582</v>
      </c>
      <c r="AN20" s="55">
        <v>2569.2200733096588</v>
      </c>
      <c r="AO20" s="55">
        <v>2551.1200733096584</v>
      </c>
      <c r="AP20" s="55">
        <v>1861.2200733096586</v>
      </c>
      <c r="AQ20" s="55">
        <v>1717.2200733096586</v>
      </c>
      <c r="AR20" s="55">
        <v>1546.3967084227952</v>
      </c>
      <c r="AS20" s="55">
        <v>1490.5549484227952</v>
      </c>
      <c r="AT20" s="55">
        <v>1480.3549484227951</v>
      </c>
      <c r="AU20" s="55">
        <v>530.15494526490056</v>
      </c>
      <c r="AV20" s="55">
        <v>380.15494526490056</v>
      </c>
      <c r="AW20" s="55">
        <v>380.15494526490056</v>
      </c>
      <c r="AX20" s="55">
        <v>380.15494526490056</v>
      </c>
      <c r="AY20" s="55">
        <v>380.15494526490056</v>
      </c>
      <c r="AZ20" s="55">
        <v>0</v>
      </c>
    </row>
    <row r="21" spans="1:52" s="49" customFormat="1" ht="15" customHeight="1" x14ac:dyDescent="0.3">
      <c r="A21" s="61" t="s">
        <v>1347</v>
      </c>
      <c r="B21" s="55">
        <v>50677.49583016651</v>
      </c>
      <c r="C21" s="55">
        <v>49091.095830166509</v>
      </c>
      <c r="D21" s="55">
        <v>48031.795830166506</v>
      </c>
      <c r="E21" s="55">
        <v>45386.795830166506</v>
      </c>
      <c r="F21" s="55">
        <v>43386.295830166506</v>
      </c>
      <c r="G21" s="55">
        <v>40645.095830166501</v>
      </c>
      <c r="H21" s="55">
        <v>40360.295830166498</v>
      </c>
      <c r="I21" s="55">
        <v>39670.095830166501</v>
      </c>
      <c r="J21" s="55">
        <v>39181.895830166504</v>
      </c>
      <c r="K21" s="55">
        <v>37514.6958301665</v>
      </c>
      <c r="L21" s="55">
        <v>36943.2658301665</v>
      </c>
      <c r="M21" s="55">
        <v>35466.765830166507</v>
      </c>
      <c r="N21" s="55">
        <v>34136.865830166505</v>
      </c>
      <c r="O21" s="55">
        <v>31159.225789473683</v>
      </c>
      <c r="P21" s="55">
        <v>30056.825789473682</v>
      </c>
      <c r="Q21" s="55">
        <v>27692.805789473681</v>
      </c>
      <c r="R21" s="55">
        <v>27504.245789473684</v>
      </c>
      <c r="S21" s="55">
        <v>26041.761341659043</v>
      </c>
      <c r="T21" s="55">
        <v>25452.581708237489</v>
      </c>
      <c r="U21" s="55">
        <v>24423.881708237492</v>
      </c>
      <c r="V21" s="55">
        <v>23681.475365188631</v>
      </c>
      <c r="W21" s="55">
        <v>23958.015365188632</v>
      </c>
      <c r="X21" s="55">
        <v>22993.515365188632</v>
      </c>
      <c r="Y21" s="55">
        <v>20132.91536518863</v>
      </c>
      <c r="Z21" s="55">
        <v>18608.215365188629</v>
      </c>
      <c r="AA21" s="55">
        <v>17485.315365188628</v>
      </c>
      <c r="AB21" s="55">
        <v>17032.815365188628</v>
      </c>
      <c r="AC21" s="55">
        <v>16956.315365188631</v>
      </c>
      <c r="AD21" s="55">
        <v>16861.615365188627</v>
      </c>
      <c r="AE21" s="55">
        <v>16668.215365188633</v>
      </c>
      <c r="AF21" s="55">
        <v>16364.51536518863</v>
      </c>
      <c r="AG21" s="55">
        <v>16419.91536518863</v>
      </c>
      <c r="AH21" s="55">
        <v>15972.51536518863</v>
      </c>
      <c r="AI21" s="55">
        <v>15711.965365188629</v>
      </c>
      <c r="AJ21" s="55">
        <v>15146.31536518863</v>
      </c>
      <c r="AK21" s="55">
        <v>14327.41536518863</v>
      </c>
      <c r="AL21" s="55">
        <v>13493.51536518863</v>
      </c>
      <c r="AM21" s="55">
        <v>12190.715365188629</v>
      </c>
      <c r="AN21" s="55">
        <v>11067.31536518863</v>
      </c>
      <c r="AO21" s="55">
        <v>10496.39957518863</v>
      </c>
      <c r="AP21" s="55">
        <v>10377.199575188632</v>
      </c>
      <c r="AQ21" s="55">
        <v>10220.89957518863</v>
      </c>
      <c r="AR21" s="55">
        <v>10049.89957518863</v>
      </c>
      <c r="AS21" s="55">
        <v>9989.2995751886319</v>
      </c>
      <c r="AT21" s="55">
        <v>9985.7995751886319</v>
      </c>
      <c r="AU21" s="55">
        <v>9826.5995751886312</v>
      </c>
      <c r="AV21" s="55">
        <v>9685.5995751886312</v>
      </c>
      <c r="AW21" s="55">
        <v>9679.7995751886319</v>
      </c>
      <c r="AX21" s="55">
        <v>9620.3995757149478</v>
      </c>
      <c r="AY21" s="55">
        <v>9560.3995757149478</v>
      </c>
      <c r="AZ21" s="55">
        <v>9527.1795757149484</v>
      </c>
    </row>
    <row r="22" spans="1:52" s="49" customFormat="1" ht="15" customHeight="1" x14ac:dyDescent="0.3">
      <c r="A22" s="61" t="s">
        <v>1348</v>
      </c>
      <c r="B22" s="55">
        <v>4684.0820000000003</v>
      </c>
      <c r="C22" s="55">
        <v>5182.8050526315747</v>
      </c>
      <c r="D22" s="55">
        <v>5699.9840526315729</v>
      </c>
      <c r="E22" s="55">
        <v>5972.0540526315726</v>
      </c>
      <c r="F22" s="55">
        <v>6343.1060526315741</v>
      </c>
      <c r="G22" s="55">
        <v>6732.1030526315744</v>
      </c>
      <c r="H22" s="55">
        <v>7461.8400526315727</v>
      </c>
      <c r="I22" s="55">
        <v>8250.0130526316007</v>
      </c>
      <c r="J22" s="55">
        <v>9030.5690526316339</v>
      </c>
      <c r="K22" s="55">
        <v>9541.3730526316049</v>
      </c>
      <c r="L22" s="55">
        <v>9583.8000526316046</v>
      </c>
      <c r="M22" s="55">
        <v>9647.7598026316009</v>
      </c>
      <c r="N22" s="55">
        <v>9823.6661026315796</v>
      </c>
      <c r="O22" s="55">
        <v>9690.4082026315773</v>
      </c>
      <c r="P22" s="55">
        <v>9373.0510026315769</v>
      </c>
      <c r="Q22" s="55">
        <v>9027.7579526315731</v>
      </c>
      <c r="R22" s="55">
        <v>8783.355009039622</v>
      </c>
      <c r="S22" s="55">
        <v>8586.6056514184966</v>
      </c>
      <c r="T22" s="55">
        <v>8266.7604809135937</v>
      </c>
      <c r="U22" s="55">
        <v>7697.8449894520172</v>
      </c>
      <c r="V22" s="55">
        <v>7231.2984894520168</v>
      </c>
      <c r="W22" s="55">
        <v>6691.906489452017</v>
      </c>
      <c r="X22" s="55">
        <v>6227.0696394520164</v>
      </c>
      <c r="Y22" s="55">
        <v>5883.326586820438</v>
      </c>
      <c r="Z22" s="55">
        <v>5286.9315868204385</v>
      </c>
      <c r="AA22" s="55">
        <v>4885.116586820438</v>
      </c>
      <c r="AB22" s="55">
        <v>4357.0595868204382</v>
      </c>
      <c r="AC22" s="55">
        <v>3851.139086820438</v>
      </c>
      <c r="AD22" s="55">
        <v>3439.045086820438</v>
      </c>
      <c r="AE22" s="55">
        <v>3211.5980868204379</v>
      </c>
      <c r="AF22" s="55">
        <v>2912.1380868204374</v>
      </c>
      <c r="AG22" s="55">
        <v>2246.8196868204373</v>
      </c>
      <c r="AH22" s="55">
        <v>1774.5663868204367</v>
      </c>
      <c r="AI22" s="55">
        <v>1247.2722868204369</v>
      </c>
      <c r="AJ22" s="55">
        <v>887.69748682043689</v>
      </c>
      <c r="AK22" s="55">
        <v>756.63653682043696</v>
      </c>
      <c r="AL22" s="55">
        <v>607.63499780751283</v>
      </c>
      <c r="AM22" s="55">
        <v>234.99520344265662</v>
      </c>
      <c r="AN22" s="55">
        <v>153.1052034426566</v>
      </c>
      <c r="AO22" s="55">
        <v>53.136183011896499</v>
      </c>
      <c r="AP22" s="55">
        <v>24.702183011899876</v>
      </c>
      <c r="AQ22" s="55">
        <v>24.702183011899876</v>
      </c>
      <c r="AR22" s="55">
        <v>24.702183011899876</v>
      </c>
      <c r="AS22" s="55">
        <v>23.702183011899876</v>
      </c>
      <c r="AT22" s="55">
        <v>11.202183011899876</v>
      </c>
      <c r="AU22" s="55">
        <v>11.202183011899876</v>
      </c>
      <c r="AV22" s="55">
        <v>11.202183011899876</v>
      </c>
      <c r="AW22" s="55">
        <v>7.5</v>
      </c>
      <c r="AX22" s="55">
        <v>3</v>
      </c>
      <c r="AY22" s="55">
        <v>2</v>
      </c>
      <c r="AZ22" s="55">
        <v>2</v>
      </c>
    </row>
    <row r="23" spans="1:52" s="49" customFormat="1" ht="15" customHeight="1" x14ac:dyDescent="0.3">
      <c r="A23" s="50" t="s">
        <v>1329</v>
      </c>
      <c r="B23" s="51">
        <v>8495.0726646712137</v>
      </c>
      <c r="C23" s="51">
        <v>7945.1726646712141</v>
      </c>
      <c r="D23" s="51">
        <v>8117.1726646712141</v>
      </c>
      <c r="E23" s="51">
        <v>7981.5726646712137</v>
      </c>
      <c r="F23" s="51">
        <v>8008.5126646712142</v>
      </c>
      <c r="G23" s="51">
        <v>7873.0986646712136</v>
      </c>
      <c r="H23" s="51">
        <v>7729.3066646712141</v>
      </c>
      <c r="I23" s="51">
        <v>7939.0396646712143</v>
      </c>
      <c r="J23" s="51">
        <v>7902.5996646712138</v>
      </c>
      <c r="K23" s="51">
        <v>7847.5996646712138</v>
      </c>
      <c r="L23" s="51">
        <v>7794.8853789569293</v>
      </c>
      <c r="M23" s="51">
        <v>7747.8853789569293</v>
      </c>
      <c r="N23" s="51">
        <v>7391.9619747016095</v>
      </c>
      <c r="O23" s="51">
        <v>7380.9619747016095</v>
      </c>
      <c r="P23" s="51">
        <v>7226.561974701609</v>
      </c>
      <c r="Q23" s="51">
        <v>7169.4419747016091</v>
      </c>
      <c r="R23" s="51">
        <v>6629.4419747016091</v>
      </c>
      <c r="S23" s="51">
        <v>6266.9419747016091</v>
      </c>
      <c r="T23" s="51">
        <v>5927.9419747016091</v>
      </c>
      <c r="U23" s="51">
        <v>5767.9419747016091</v>
      </c>
      <c r="V23" s="51">
        <v>5438.5419747016085</v>
      </c>
      <c r="W23" s="51">
        <v>5193.5419747016085</v>
      </c>
      <c r="X23" s="51">
        <v>5227.641974701608</v>
      </c>
      <c r="Y23" s="51">
        <v>5192.641974701608</v>
      </c>
      <c r="Z23" s="51">
        <v>5095.8819747016087</v>
      </c>
      <c r="AA23" s="51">
        <v>5064.5819747016085</v>
      </c>
      <c r="AB23" s="51">
        <v>5112.7819747016083</v>
      </c>
      <c r="AC23" s="51">
        <v>5151.6619747016084</v>
      </c>
      <c r="AD23" s="51">
        <v>5176.2619747016088</v>
      </c>
      <c r="AE23" s="51">
        <v>5174.9619747016086</v>
      </c>
      <c r="AF23" s="51">
        <v>5180.1619747016084</v>
      </c>
      <c r="AG23" s="51">
        <v>5237.6419747016089</v>
      </c>
      <c r="AH23" s="51">
        <v>5312.0419747016085</v>
      </c>
      <c r="AI23" s="51">
        <v>5304.0419747016085</v>
      </c>
      <c r="AJ23" s="51">
        <v>5298.2419747016083</v>
      </c>
      <c r="AK23" s="51">
        <v>5272.8419747016087</v>
      </c>
      <c r="AL23" s="51">
        <v>5032.7419747016083</v>
      </c>
      <c r="AM23" s="51">
        <v>5052.1419747016089</v>
      </c>
      <c r="AN23" s="51">
        <v>5079.9419747016091</v>
      </c>
      <c r="AO23" s="51">
        <v>5079.0419747016085</v>
      </c>
      <c r="AP23" s="51">
        <v>5065.0419747016085</v>
      </c>
      <c r="AQ23" s="51">
        <v>5028.9419747016091</v>
      </c>
      <c r="AR23" s="51">
        <v>4942.9419747016091</v>
      </c>
      <c r="AS23" s="51">
        <v>4942.9419747016091</v>
      </c>
      <c r="AT23" s="51">
        <v>4948.5019747016086</v>
      </c>
      <c r="AU23" s="51">
        <v>4947.9159747016083</v>
      </c>
      <c r="AV23" s="51">
        <v>4945.2079747016087</v>
      </c>
      <c r="AW23" s="51">
        <v>4930.4749747016085</v>
      </c>
      <c r="AX23" s="51">
        <v>4945.414974701609</v>
      </c>
      <c r="AY23" s="51">
        <v>4945.414974701609</v>
      </c>
      <c r="AZ23" s="51">
        <v>4292.2765957446809</v>
      </c>
    </row>
    <row r="24" spans="1:52" s="49" customFormat="1" ht="15" customHeight="1" x14ac:dyDescent="0.3">
      <c r="A24" s="50" t="s">
        <v>1330</v>
      </c>
      <c r="B24" s="51">
        <v>2017.1000000000001</v>
      </c>
      <c r="C24" s="51">
        <v>2010.3</v>
      </c>
      <c r="D24" s="51">
        <v>1996</v>
      </c>
      <c r="E24" s="51">
        <v>1996</v>
      </c>
      <c r="F24" s="51">
        <v>2002</v>
      </c>
      <c r="G24" s="51">
        <v>1933.5</v>
      </c>
      <c r="H24" s="51">
        <v>1867.9</v>
      </c>
      <c r="I24" s="51">
        <v>1867.9</v>
      </c>
      <c r="J24" s="51">
        <v>1867.9</v>
      </c>
      <c r="K24" s="51">
        <v>1820.8</v>
      </c>
      <c r="L24" s="51">
        <v>1754.6000000000001</v>
      </c>
      <c r="M24" s="51">
        <v>1654.1000000000001</v>
      </c>
      <c r="N24" s="51">
        <v>1605.8</v>
      </c>
      <c r="O24" s="51">
        <v>1605.8</v>
      </c>
      <c r="P24" s="51">
        <v>1503.6000000000001</v>
      </c>
      <c r="Q24" s="51">
        <v>1471.1000000000001</v>
      </c>
      <c r="R24" s="51">
        <v>1444.1000000000001</v>
      </c>
      <c r="S24" s="51">
        <v>1377.8</v>
      </c>
      <c r="T24" s="51">
        <v>1324.6000000000001</v>
      </c>
      <c r="U24" s="51">
        <v>1292.6000000000001</v>
      </c>
      <c r="V24" s="51">
        <v>1170.8</v>
      </c>
      <c r="W24" s="51">
        <v>1145.8</v>
      </c>
      <c r="X24" s="51">
        <v>1209.8</v>
      </c>
      <c r="Y24" s="51">
        <v>1209.8</v>
      </c>
      <c r="Z24" s="51">
        <v>1171.5</v>
      </c>
      <c r="AA24" s="51">
        <v>1160</v>
      </c>
      <c r="AB24" s="51">
        <v>1040.3</v>
      </c>
      <c r="AC24" s="51">
        <v>1031.9000000000001</v>
      </c>
      <c r="AD24" s="51">
        <v>1009.1</v>
      </c>
      <c r="AE24" s="51">
        <v>1029.0999999999999</v>
      </c>
      <c r="AF24" s="51">
        <v>1020.1</v>
      </c>
      <c r="AG24" s="51">
        <v>920.1</v>
      </c>
      <c r="AH24" s="51">
        <v>909.7</v>
      </c>
      <c r="AI24" s="51">
        <v>909.7</v>
      </c>
      <c r="AJ24" s="51">
        <v>909.7</v>
      </c>
      <c r="AK24" s="51">
        <v>917.7</v>
      </c>
      <c r="AL24" s="51">
        <v>816.5</v>
      </c>
      <c r="AM24" s="51">
        <v>816.5</v>
      </c>
      <c r="AN24" s="51">
        <v>616.5</v>
      </c>
      <c r="AO24" s="51">
        <v>616.5</v>
      </c>
      <c r="AP24" s="51">
        <v>608.5</v>
      </c>
      <c r="AQ24" s="51">
        <v>612.5</v>
      </c>
      <c r="AR24" s="51">
        <v>612.5</v>
      </c>
      <c r="AS24" s="51">
        <v>632.5</v>
      </c>
      <c r="AT24" s="51">
        <v>548.5</v>
      </c>
      <c r="AU24" s="51">
        <v>548.5</v>
      </c>
      <c r="AV24" s="51">
        <v>548.5</v>
      </c>
      <c r="AW24" s="51">
        <v>548.5</v>
      </c>
      <c r="AX24" s="51">
        <v>548.5</v>
      </c>
      <c r="AY24" s="51">
        <v>548.5</v>
      </c>
      <c r="AZ24" s="51">
        <v>548.5</v>
      </c>
    </row>
    <row r="25" spans="1:52" s="49" customFormat="1" ht="15" customHeight="1" x14ac:dyDescent="0.3">
      <c r="A25" s="50" t="s">
        <v>1331</v>
      </c>
      <c r="B25" s="51">
        <v>14604.591686498858</v>
      </c>
      <c r="C25" s="51">
        <v>14356.571686498857</v>
      </c>
      <c r="D25" s="51">
        <v>13201.051686498857</v>
      </c>
      <c r="E25" s="51">
        <v>13440.857686498857</v>
      </c>
      <c r="F25" s="51">
        <v>13386.775686498859</v>
      </c>
      <c r="G25" s="51">
        <v>13044.670686498857</v>
      </c>
      <c r="H25" s="51">
        <v>13101.900686498855</v>
      </c>
      <c r="I25" s="51">
        <v>13155.573686498856</v>
      </c>
      <c r="J25" s="51">
        <v>12983.093686498856</v>
      </c>
      <c r="K25" s="51">
        <v>13641.953686498859</v>
      </c>
      <c r="L25" s="51">
        <v>13707.682686498858</v>
      </c>
      <c r="M25" s="51">
        <v>13452.882686498859</v>
      </c>
      <c r="N25" s="51">
        <v>13440.872686498855</v>
      </c>
      <c r="O25" s="51">
        <v>13088.310947368422</v>
      </c>
      <c r="P25" s="51">
        <v>12570.21747368421</v>
      </c>
      <c r="Q25" s="51">
        <v>11457.397473684212</v>
      </c>
      <c r="R25" s="51">
        <v>10795.848029938268</v>
      </c>
      <c r="S25" s="51">
        <v>8873.976349938268</v>
      </c>
      <c r="T25" s="51">
        <v>8313.8866126107259</v>
      </c>
      <c r="U25" s="51">
        <v>8046.5306126107262</v>
      </c>
      <c r="V25" s="51">
        <v>7687.2466126107265</v>
      </c>
      <c r="W25" s="51">
        <v>6966.3066126107251</v>
      </c>
      <c r="X25" s="51">
        <v>6464.4166126107266</v>
      </c>
      <c r="Y25" s="51">
        <v>6047.5566126107251</v>
      </c>
      <c r="Z25" s="51">
        <v>5571.6386126107245</v>
      </c>
      <c r="AA25" s="51">
        <v>5277.9386126107256</v>
      </c>
      <c r="AB25" s="51">
        <v>4976.0286126107248</v>
      </c>
      <c r="AC25" s="51">
        <v>4740.5656126107251</v>
      </c>
      <c r="AD25" s="51">
        <v>4484.3156126107251</v>
      </c>
      <c r="AE25" s="51">
        <v>4057.4956126107249</v>
      </c>
      <c r="AF25" s="51">
        <v>3824.5966126107246</v>
      </c>
      <c r="AG25" s="51">
        <v>3888.7066126107252</v>
      </c>
      <c r="AH25" s="51">
        <v>3656.0066126107254</v>
      </c>
      <c r="AI25" s="51">
        <v>3616.0066126107254</v>
      </c>
      <c r="AJ25" s="51">
        <v>3648.5066126107254</v>
      </c>
      <c r="AK25" s="51">
        <v>3586.2960826107255</v>
      </c>
      <c r="AL25" s="51">
        <v>3687.1960826107256</v>
      </c>
      <c r="AM25" s="51">
        <v>3412.6960826107256</v>
      </c>
      <c r="AN25" s="51">
        <v>3095.4838177808701</v>
      </c>
      <c r="AO25" s="51">
        <v>2642.6338177808702</v>
      </c>
      <c r="AP25" s="51">
        <v>2401.4338177808704</v>
      </c>
      <c r="AQ25" s="51">
        <v>2419.8088177808704</v>
      </c>
      <c r="AR25" s="51">
        <v>2425.3088177808704</v>
      </c>
      <c r="AS25" s="51">
        <v>2438.3088177808704</v>
      </c>
      <c r="AT25" s="51">
        <v>2503.3088177808704</v>
      </c>
      <c r="AU25" s="51">
        <v>2280.8088214650807</v>
      </c>
      <c r="AV25" s="51">
        <v>2181.2246325533761</v>
      </c>
      <c r="AW25" s="51">
        <v>2181.2246325533761</v>
      </c>
      <c r="AX25" s="51">
        <v>2246.2246325533761</v>
      </c>
      <c r="AY25" s="51">
        <v>2246.2246325533761</v>
      </c>
      <c r="AZ25" s="51">
        <v>2278.7246325533761</v>
      </c>
    </row>
    <row r="26" spans="1:52" s="49" customFormat="1" ht="15" customHeight="1" x14ac:dyDescent="0.3">
      <c r="A26" s="61" t="s">
        <v>1345</v>
      </c>
      <c r="B26" s="55">
        <v>135.6</v>
      </c>
      <c r="C26" s="55">
        <v>135.6</v>
      </c>
      <c r="D26" s="55">
        <v>135.6</v>
      </c>
      <c r="E26" s="55">
        <v>135.6</v>
      </c>
      <c r="F26" s="55">
        <v>135.6</v>
      </c>
      <c r="G26" s="55">
        <v>135.6</v>
      </c>
      <c r="H26" s="55">
        <v>214.72499999999999</v>
      </c>
      <c r="I26" s="55">
        <v>214.72499999999999</v>
      </c>
      <c r="J26" s="55">
        <v>214.72499999999999</v>
      </c>
      <c r="K26" s="55">
        <v>434.72500000000002</v>
      </c>
      <c r="L26" s="55">
        <v>434.72500000000002</v>
      </c>
      <c r="M26" s="55">
        <v>434.72500000000002</v>
      </c>
      <c r="N26" s="55">
        <v>434.72500000000002</v>
      </c>
      <c r="O26" s="55">
        <v>654.72500000000002</v>
      </c>
      <c r="P26" s="55">
        <v>654.72500000000002</v>
      </c>
      <c r="Q26" s="55">
        <v>654.72500000000002</v>
      </c>
      <c r="R26" s="55">
        <v>654.72500000000002</v>
      </c>
      <c r="S26" s="55">
        <v>654.72500000000002</v>
      </c>
      <c r="T26" s="55">
        <v>654.72500000000002</v>
      </c>
      <c r="U26" s="55">
        <v>654.72500000000002</v>
      </c>
      <c r="V26" s="55">
        <v>654.72500000000002</v>
      </c>
      <c r="W26" s="55">
        <v>654.72500000000002</v>
      </c>
      <c r="X26" s="55">
        <v>687.22500000000002</v>
      </c>
      <c r="Y26" s="55">
        <v>752.22500000000002</v>
      </c>
      <c r="Z26" s="55">
        <v>817.22500000000002</v>
      </c>
      <c r="AA26" s="55">
        <v>817.22500000000002</v>
      </c>
      <c r="AB26" s="55">
        <v>892.22500000000002</v>
      </c>
      <c r="AC26" s="55">
        <v>878.02499999999998</v>
      </c>
      <c r="AD26" s="55">
        <v>831.625</v>
      </c>
      <c r="AE26" s="55">
        <v>831.625</v>
      </c>
      <c r="AF26" s="55">
        <v>864.125</v>
      </c>
      <c r="AG26" s="55">
        <v>999.125</v>
      </c>
      <c r="AH26" s="55">
        <v>999.125</v>
      </c>
      <c r="AI26" s="55">
        <v>1064.125</v>
      </c>
      <c r="AJ26" s="55">
        <v>1096.625</v>
      </c>
      <c r="AK26" s="55">
        <v>1161.625</v>
      </c>
      <c r="AL26" s="55">
        <v>1291.625</v>
      </c>
      <c r="AM26" s="55">
        <v>1324.125</v>
      </c>
      <c r="AN26" s="55">
        <v>1421.625</v>
      </c>
      <c r="AO26" s="55">
        <v>1519.125</v>
      </c>
      <c r="AP26" s="55">
        <v>1519.125</v>
      </c>
      <c r="AQ26" s="55">
        <v>1537.5</v>
      </c>
      <c r="AR26" s="55">
        <v>1602.5</v>
      </c>
      <c r="AS26" s="55">
        <v>1642.5</v>
      </c>
      <c r="AT26" s="55">
        <v>1707.5</v>
      </c>
      <c r="AU26" s="55">
        <v>1810</v>
      </c>
      <c r="AV26" s="55">
        <v>1842.5</v>
      </c>
      <c r="AW26" s="55">
        <v>1842.5</v>
      </c>
      <c r="AX26" s="55">
        <v>1907.5</v>
      </c>
      <c r="AY26" s="55">
        <v>1907.5</v>
      </c>
      <c r="AZ26" s="55">
        <v>1940</v>
      </c>
    </row>
    <row r="27" spans="1:52" s="49" customFormat="1" ht="15" customHeight="1" x14ac:dyDescent="0.3">
      <c r="A27" s="61" t="s">
        <v>1346</v>
      </c>
      <c r="B27" s="55">
        <v>9691.5006864988572</v>
      </c>
      <c r="C27" s="55">
        <v>9530.4006864988569</v>
      </c>
      <c r="D27" s="55">
        <v>8483.3006864988565</v>
      </c>
      <c r="E27" s="55">
        <v>8746.6006864988576</v>
      </c>
      <c r="F27" s="55">
        <v>8696.1006864988576</v>
      </c>
      <c r="G27" s="55">
        <v>8413.200686498858</v>
      </c>
      <c r="H27" s="55">
        <v>8391.200686498858</v>
      </c>
      <c r="I27" s="55">
        <v>8357.1006864988576</v>
      </c>
      <c r="J27" s="55">
        <v>8293.8006864988565</v>
      </c>
      <c r="K27" s="55">
        <v>8641.1006864988576</v>
      </c>
      <c r="L27" s="55">
        <v>8858.5006864988572</v>
      </c>
      <c r="M27" s="55">
        <v>8783.4006864988569</v>
      </c>
      <c r="N27" s="55">
        <v>8841.4006864988551</v>
      </c>
      <c r="O27" s="55">
        <v>8514.0789473684199</v>
      </c>
      <c r="P27" s="55">
        <v>8254.3894736842103</v>
      </c>
      <c r="Q27" s="55">
        <v>7800.1894736842114</v>
      </c>
      <c r="R27" s="55">
        <v>7234.4408410265642</v>
      </c>
      <c r="S27" s="55">
        <v>5658.8671610265628</v>
      </c>
      <c r="T27" s="55">
        <v>5282.6751588691659</v>
      </c>
      <c r="U27" s="55">
        <v>5183.2751588691654</v>
      </c>
      <c r="V27" s="55">
        <v>5041.2751588691663</v>
      </c>
      <c r="W27" s="55">
        <v>4600.3751588691657</v>
      </c>
      <c r="X27" s="55">
        <v>4345.0751588691664</v>
      </c>
      <c r="Y27" s="55">
        <v>3947.0751588691655</v>
      </c>
      <c r="Z27" s="55">
        <v>3568.1751588691654</v>
      </c>
      <c r="AA27" s="55">
        <v>3309.1751588691654</v>
      </c>
      <c r="AB27" s="55">
        <v>3041.9751588691656</v>
      </c>
      <c r="AC27" s="55">
        <v>2987.1751588691654</v>
      </c>
      <c r="AD27" s="55">
        <v>2809.7751588691654</v>
      </c>
      <c r="AE27" s="55">
        <v>2465.6751588691654</v>
      </c>
      <c r="AF27" s="55">
        <v>2387.6751588691654</v>
      </c>
      <c r="AG27" s="55">
        <v>2387.6751588691654</v>
      </c>
      <c r="AH27" s="55">
        <v>2154.9751588691656</v>
      </c>
      <c r="AI27" s="55">
        <v>2050.9751588691656</v>
      </c>
      <c r="AJ27" s="55">
        <v>2050.9751588691656</v>
      </c>
      <c r="AK27" s="55">
        <v>1936.7646288691658</v>
      </c>
      <c r="AL27" s="55">
        <v>1911.7646288691658</v>
      </c>
      <c r="AM27" s="55">
        <v>1611.7646288691658</v>
      </c>
      <c r="AN27" s="55">
        <v>1201.1646288691657</v>
      </c>
      <c r="AO27" s="55">
        <v>827.16462886916554</v>
      </c>
      <c r="AP27" s="55">
        <v>662.96462886916561</v>
      </c>
      <c r="AQ27" s="55">
        <v>662.96462886916561</v>
      </c>
      <c r="AR27" s="55">
        <v>662.96462886916561</v>
      </c>
      <c r="AS27" s="55">
        <v>662.96462886916561</v>
      </c>
      <c r="AT27" s="55">
        <v>662.96462886916561</v>
      </c>
      <c r="AU27" s="55">
        <v>337.96463255337602</v>
      </c>
      <c r="AV27" s="55">
        <v>337.96463255337602</v>
      </c>
      <c r="AW27" s="55">
        <v>337.96463255337602</v>
      </c>
      <c r="AX27" s="55">
        <v>337.96463255337602</v>
      </c>
      <c r="AY27" s="55">
        <v>337.96463255337602</v>
      </c>
      <c r="AZ27" s="55">
        <v>337.96463255337602</v>
      </c>
    </row>
    <row r="28" spans="1:52" s="49" customFormat="1" ht="15" customHeight="1" x14ac:dyDescent="0.3">
      <c r="A28" s="61" t="s">
        <v>1347</v>
      </c>
      <c r="B28" s="55">
        <v>991.4</v>
      </c>
      <c r="C28" s="55">
        <v>941.4</v>
      </c>
      <c r="D28" s="55">
        <v>841.4</v>
      </c>
      <c r="E28" s="55">
        <v>768.7</v>
      </c>
      <c r="F28" s="55">
        <v>755.6</v>
      </c>
      <c r="G28" s="55">
        <v>705.6</v>
      </c>
      <c r="H28" s="55">
        <v>743.05</v>
      </c>
      <c r="I28" s="55">
        <v>743.05</v>
      </c>
      <c r="J28" s="55">
        <v>770.05</v>
      </c>
      <c r="K28" s="55">
        <v>754.65</v>
      </c>
      <c r="L28" s="55">
        <v>754.65</v>
      </c>
      <c r="M28" s="55">
        <v>754.65</v>
      </c>
      <c r="N28" s="55">
        <v>754.65</v>
      </c>
      <c r="O28" s="55">
        <v>754.65</v>
      </c>
      <c r="P28" s="55">
        <v>754.65</v>
      </c>
      <c r="Q28" s="55">
        <v>575.41</v>
      </c>
      <c r="R28" s="55">
        <v>567.91</v>
      </c>
      <c r="S28" s="55">
        <v>454.51</v>
      </c>
      <c r="T28" s="55">
        <v>405.06</v>
      </c>
      <c r="U28" s="55">
        <v>324.06</v>
      </c>
      <c r="V28" s="55">
        <v>316.06</v>
      </c>
      <c r="W28" s="55">
        <v>216.06000000000003</v>
      </c>
      <c r="X28" s="55">
        <v>120.06</v>
      </c>
      <c r="Y28" s="55">
        <v>120.06</v>
      </c>
      <c r="Z28" s="55">
        <v>120.06</v>
      </c>
      <c r="AA28" s="55">
        <v>120.06</v>
      </c>
      <c r="AB28" s="55">
        <v>120.06</v>
      </c>
      <c r="AC28" s="55">
        <v>120.06</v>
      </c>
      <c r="AD28" s="55">
        <v>120.06</v>
      </c>
      <c r="AE28" s="55">
        <v>120.06</v>
      </c>
      <c r="AF28" s="55">
        <v>101.06</v>
      </c>
      <c r="AG28" s="55">
        <v>68.759999999999991</v>
      </c>
      <c r="AH28" s="55">
        <v>68.759999999999991</v>
      </c>
      <c r="AI28" s="55">
        <v>68.759999999999991</v>
      </c>
      <c r="AJ28" s="55">
        <v>68.759999999999991</v>
      </c>
      <c r="AK28" s="55">
        <v>68.760000000000005</v>
      </c>
      <c r="AL28" s="55">
        <v>68.760000000000005</v>
      </c>
      <c r="AM28" s="55">
        <v>68.760000000000005</v>
      </c>
      <c r="AN28" s="55">
        <v>68.760000000000005</v>
      </c>
      <c r="AO28" s="55">
        <v>68.760000000000005</v>
      </c>
      <c r="AP28" s="55">
        <v>27.76</v>
      </c>
      <c r="AQ28" s="55">
        <v>27.76</v>
      </c>
      <c r="AR28" s="55">
        <v>27.76</v>
      </c>
      <c r="AS28" s="55">
        <v>0.76</v>
      </c>
      <c r="AT28" s="55">
        <v>0.76</v>
      </c>
      <c r="AU28" s="55">
        <v>0.76</v>
      </c>
      <c r="AV28" s="55">
        <v>0.76</v>
      </c>
      <c r="AW28" s="55">
        <v>0.76</v>
      </c>
      <c r="AX28" s="55">
        <v>0.76</v>
      </c>
      <c r="AY28" s="55">
        <v>0.76</v>
      </c>
      <c r="AZ28" s="55">
        <v>0.76</v>
      </c>
    </row>
    <row r="29" spans="1:52" s="49" customFormat="1" ht="15" customHeight="1" x14ac:dyDescent="0.3">
      <c r="A29" s="61" t="s">
        <v>1348</v>
      </c>
      <c r="B29" s="55">
        <v>3786.0910000000003</v>
      </c>
      <c r="C29" s="55">
        <v>3749.1710000000003</v>
      </c>
      <c r="D29" s="55">
        <v>3740.7510000000002</v>
      </c>
      <c r="E29" s="55">
        <v>3789.9569999999999</v>
      </c>
      <c r="F29" s="55">
        <v>3799.4749999999999</v>
      </c>
      <c r="G29" s="55">
        <v>3790.27</v>
      </c>
      <c r="H29" s="55">
        <v>3752.9249999999997</v>
      </c>
      <c r="I29" s="55">
        <v>3840.6980000000003</v>
      </c>
      <c r="J29" s="55">
        <v>3704.518</v>
      </c>
      <c r="K29" s="55">
        <v>3811.4780000000005</v>
      </c>
      <c r="L29" s="55">
        <v>3659.8070000000002</v>
      </c>
      <c r="M29" s="55">
        <v>3480.1070000000004</v>
      </c>
      <c r="N29" s="55">
        <v>3410.0969999999998</v>
      </c>
      <c r="O29" s="55">
        <v>3164.8570000000004</v>
      </c>
      <c r="P29" s="55">
        <v>2906.453</v>
      </c>
      <c r="Q29" s="55">
        <v>2427.0729999999999</v>
      </c>
      <c r="R29" s="55">
        <v>2338.7721889117042</v>
      </c>
      <c r="S29" s="55">
        <v>2105.8741889117041</v>
      </c>
      <c r="T29" s="55">
        <v>1971.4264537415597</v>
      </c>
      <c r="U29" s="55">
        <v>1884.4704537415598</v>
      </c>
      <c r="V29" s="55">
        <v>1675.1864537415599</v>
      </c>
      <c r="W29" s="55">
        <v>1495.1464537415598</v>
      </c>
      <c r="X29" s="55">
        <v>1312.0564537415596</v>
      </c>
      <c r="Y29" s="55">
        <v>1228.1964537415597</v>
      </c>
      <c r="Z29" s="55">
        <v>1066.1784537415597</v>
      </c>
      <c r="AA29" s="55">
        <v>1031.4784537415599</v>
      </c>
      <c r="AB29" s="55">
        <v>921.7684537415596</v>
      </c>
      <c r="AC29" s="55">
        <v>755.30545374155963</v>
      </c>
      <c r="AD29" s="55">
        <v>722.85545374155959</v>
      </c>
      <c r="AE29" s="55">
        <v>640.13545374155956</v>
      </c>
      <c r="AF29" s="55">
        <v>471.73645374155944</v>
      </c>
      <c r="AG29" s="55">
        <v>433.14645374155941</v>
      </c>
      <c r="AH29" s="55">
        <v>433.14645374155941</v>
      </c>
      <c r="AI29" s="55">
        <v>432.14645374155941</v>
      </c>
      <c r="AJ29" s="55">
        <v>432.14645374155941</v>
      </c>
      <c r="AK29" s="55">
        <v>419.14645374155941</v>
      </c>
      <c r="AL29" s="55">
        <v>415.04645374155945</v>
      </c>
      <c r="AM29" s="55">
        <v>408.04645374155945</v>
      </c>
      <c r="AN29" s="55">
        <v>403.93418891170438</v>
      </c>
      <c r="AO29" s="55">
        <v>227.58418891170436</v>
      </c>
      <c r="AP29" s="55">
        <v>191.58418891170436</v>
      </c>
      <c r="AQ29" s="55">
        <v>191.58418891170436</v>
      </c>
      <c r="AR29" s="55">
        <v>132.08418891170436</v>
      </c>
      <c r="AS29" s="55">
        <v>132.08418891170436</v>
      </c>
      <c r="AT29" s="55">
        <v>132.08418891170436</v>
      </c>
      <c r="AU29" s="55">
        <v>132.08418891170436</v>
      </c>
      <c r="AV29" s="55">
        <v>0</v>
      </c>
      <c r="AW29" s="55">
        <v>0</v>
      </c>
      <c r="AX29" s="55">
        <v>0</v>
      </c>
      <c r="AY29" s="55">
        <v>0</v>
      </c>
      <c r="AZ29" s="55">
        <v>0</v>
      </c>
    </row>
    <row r="30" spans="1:52" s="49" customFormat="1" ht="15" customHeight="1" x14ac:dyDescent="0.3">
      <c r="A30" s="50" t="s">
        <v>1332</v>
      </c>
      <c r="B30" s="51">
        <v>50549.196832080212</v>
      </c>
      <c r="C30" s="51">
        <v>50127.29683208021</v>
      </c>
      <c r="D30" s="51">
        <v>48563.596832080213</v>
      </c>
      <c r="E30" s="51">
        <v>48344.596832080213</v>
      </c>
      <c r="F30" s="51">
        <v>48005.896832080209</v>
      </c>
      <c r="G30" s="51">
        <v>45200.246832080207</v>
      </c>
      <c r="H30" s="51">
        <v>44924.346832080206</v>
      </c>
      <c r="I30" s="51">
        <v>43192.486832080205</v>
      </c>
      <c r="J30" s="51">
        <v>40128.286832080201</v>
      </c>
      <c r="K30" s="51">
        <v>39761.214832080201</v>
      </c>
      <c r="L30" s="51">
        <v>39238.914832080205</v>
      </c>
      <c r="M30" s="51">
        <v>37151.514832080204</v>
      </c>
      <c r="N30" s="51">
        <v>36239.371223057649</v>
      </c>
      <c r="O30" s="51">
        <v>33692.804556390976</v>
      </c>
      <c r="P30" s="51">
        <v>30870.80455639098</v>
      </c>
      <c r="Q30" s="51">
        <v>28079.932556390981</v>
      </c>
      <c r="R30" s="51">
        <v>24815.675416390979</v>
      </c>
      <c r="S30" s="51">
        <v>22712.170902255642</v>
      </c>
      <c r="T30" s="51">
        <v>20592.07090225564</v>
      </c>
      <c r="U30" s="51">
        <v>19310.323402255639</v>
      </c>
      <c r="V30" s="51">
        <v>16423.662503684212</v>
      </c>
      <c r="W30" s="51">
        <v>15173.862503684211</v>
      </c>
      <c r="X30" s="51">
        <v>13461.362503684211</v>
      </c>
      <c r="Y30" s="51">
        <v>10165.162503684211</v>
      </c>
      <c r="Z30" s="51">
        <v>8355.6625036842106</v>
      </c>
      <c r="AA30" s="51">
        <v>7964.2625036842101</v>
      </c>
      <c r="AB30" s="51">
        <v>7880.0625036842102</v>
      </c>
      <c r="AC30" s="51">
        <v>7820.1625036842106</v>
      </c>
      <c r="AD30" s="51">
        <v>7386.5625036842102</v>
      </c>
      <c r="AE30" s="51">
        <v>6213.7125036842099</v>
      </c>
      <c r="AF30" s="51">
        <v>5779.2125036842099</v>
      </c>
      <c r="AG30" s="51">
        <v>5655.05250368421</v>
      </c>
      <c r="AH30" s="51">
        <v>5551.55250368421</v>
      </c>
      <c r="AI30" s="51">
        <v>4416.8125036842102</v>
      </c>
      <c r="AJ30" s="51">
        <v>4322.8125036842102</v>
      </c>
      <c r="AK30" s="51">
        <v>4172.8000036842104</v>
      </c>
      <c r="AL30" s="51">
        <v>3075.7000036842105</v>
      </c>
      <c r="AM30" s="51">
        <v>2296.8000036842104</v>
      </c>
      <c r="AN30" s="51">
        <v>2038.4000036842106</v>
      </c>
      <c r="AO30" s="51">
        <v>1654.6</v>
      </c>
      <c r="AP30" s="51">
        <v>1079.0999999999999</v>
      </c>
      <c r="AQ30" s="51">
        <v>299.10000000000002</v>
      </c>
      <c r="AR30" s="51">
        <v>269.10000000000002</v>
      </c>
      <c r="AS30" s="51">
        <v>269.10000000000002</v>
      </c>
      <c r="AT30" s="51">
        <v>265.7</v>
      </c>
      <c r="AU30" s="51">
        <v>140.70000000000002</v>
      </c>
      <c r="AV30" s="51">
        <v>127</v>
      </c>
      <c r="AW30" s="51">
        <v>127</v>
      </c>
      <c r="AX30" s="51">
        <v>27</v>
      </c>
      <c r="AY30" s="51">
        <v>27</v>
      </c>
      <c r="AZ30" s="51">
        <v>27</v>
      </c>
    </row>
    <row r="31" spans="1:52" s="49" customFormat="1" ht="15" customHeight="1" x14ac:dyDescent="0.3">
      <c r="A31" s="61" t="s">
        <v>1356</v>
      </c>
      <c r="B31" s="55">
        <v>287</v>
      </c>
      <c r="C31" s="55">
        <v>287</v>
      </c>
      <c r="D31" s="55">
        <v>287</v>
      </c>
      <c r="E31" s="55">
        <v>537</v>
      </c>
      <c r="F31" s="55">
        <v>1317</v>
      </c>
      <c r="G31" s="55">
        <v>1317</v>
      </c>
      <c r="H31" s="55">
        <v>1317</v>
      </c>
      <c r="I31" s="55">
        <v>1317</v>
      </c>
      <c r="J31" s="55">
        <v>1317</v>
      </c>
      <c r="K31" s="55">
        <v>1317</v>
      </c>
      <c r="L31" s="55">
        <v>1317</v>
      </c>
      <c r="M31" s="55">
        <v>1317</v>
      </c>
      <c r="N31" s="55">
        <v>1317</v>
      </c>
      <c r="O31" s="55">
        <v>1317</v>
      </c>
      <c r="P31" s="55">
        <v>1317</v>
      </c>
      <c r="Q31" s="55">
        <v>1317</v>
      </c>
      <c r="R31" s="55">
        <v>1317</v>
      </c>
      <c r="S31" s="55">
        <v>1317</v>
      </c>
      <c r="T31" s="55">
        <v>1317</v>
      </c>
      <c r="U31" s="55">
        <v>1317</v>
      </c>
      <c r="V31" s="55">
        <v>1317</v>
      </c>
      <c r="W31" s="55">
        <v>1317</v>
      </c>
      <c r="X31" s="55">
        <v>1317</v>
      </c>
      <c r="Y31" s="55">
        <v>1317</v>
      </c>
      <c r="Z31" s="55">
        <v>1317</v>
      </c>
      <c r="AA31" s="55">
        <v>1317</v>
      </c>
      <c r="AB31" s="55">
        <v>1317</v>
      </c>
      <c r="AC31" s="55">
        <v>1317</v>
      </c>
      <c r="AD31" s="55">
        <v>1317</v>
      </c>
      <c r="AE31" s="55">
        <v>1317</v>
      </c>
      <c r="AF31" s="55">
        <v>1317</v>
      </c>
      <c r="AG31" s="55">
        <v>1317</v>
      </c>
      <c r="AH31" s="55">
        <v>1317</v>
      </c>
      <c r="AI31" s="55">
        <v>1317</v>
      </c>
      <c r="AJ31" s="55">
        <v>1317</v>
      </c>
      <c r="AK31" s="55">
        <v>1317</v>
      </c>
      <c r="AL31" s="55">
        <v>1030</v>
      </c>
      <c r="AM31" s="55">
        <v>1030</v>
      </c>
      <c r="AN31" s="55">
        <v>1030</v>
      </c>
      <c r="AO31" s="55">
        <v>1030</v>
      </c>
      <c r="AP31" s="55">
        <v>780</v>
      </c>
      <c r="AQ31" s="55">
        <v>0</v>
      </c>
      <c r="AR31" s="55">
        <v>0</v>
      </c>
      <c r="AS31" s="55">
        <v>0</v>
      </c>
      <c r="AT31" s="55">
        <v>0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5">
        <v>0</v>
      </c>
    </row>
    <row r="32" spans="1:52" s="49" customFormat="1" ht="15" customHeight="1" x14ac:dyDescent="0.3">
      <c r="A32" s="61" t="s">
        <v>1357</v>
      </c>
      <c r="B32" s="55">
        <v>1320</v>
      </c>
      <c r="C32" s="55">
        <v>1320</v>
      </c>
      <c r="D32" s="55">
        <v>1320</v>
      </c>
      <c r="E32" s="55">
        <v>1320</v>
      </c>
      <c r="F32" s="55">
        <v>1320</v>
      </c>
      <c r="G32" s="55">
        <v>1320</v>
      </c>
      <c r="H32" s="55">
        <v>1320</v>
      </c>
      <c r="I32" s="55">
        <v>1320</v>
      </c>
      <c r="J32" s="55">
        <v>1320</v>
      </c>
      <c r="K32" s="55">
        <v>1320</v>
      </c>
      <c r="L32" s="55">
        <v>1320</v>
      </c>
      <c r="M32" s="55">
        <v>1320</v>
      </c>
      <c r="N32" s="55">
        <v>1320</v>
      </c>
      <c r="O32" s="55">
        <v>1320</v>
      </c>
      <c r="P32" s="55">
        <v>1320</v>
      </c>
      <c r="Q32" s="55">
        <v>1320</v>
      </c>
      <c r="R32" s="55">
        <v>1320</v>
      </c>
      <c r="S32" s="55">
        <v>1320</v>
      </c>
      <c r="T32" s="55">
        <v>1320</v>
      </c>
      <c r="U32" s="55">
        <v>1320</v>
      </c>
      <c r="V32" s="55">
        <v>1320</v>
      </c>
      <c r="W32" s="55">
        <v>1320</v>
      </c>
      <c r="X32" s="55">
        <v>1320</v>
      </c>
      <c r="Y32" s="55">
        <v>1320</v>
      </c>
      <c r="Z32" s="55">
        <v>1320</v>
      </c>
      <c r="AA32" s="55">
        <v>1320</v>
      </c>
      <c r="AB32" s="55">
        <v>1320</v>
      </c>
      <c r="AC32" s="55">
        <v>1320</v>
      </c>
      <c r="AD32" s="55">
        <v>1320</v>
      </c>
      <c r="AE32" s="55">
        <v>1320</v>
      </c>
      <c r="AF32" s="55">
        <v>1320</v>
      </c>
      <c r="AG32" s="55">
        <v>1320</v>
      </c>
      <c r="AH32" s="55">
        <v>1320</v>
      </c>
      <c r="AI32" s="55">
        <v>1320</v>
      </c>
      <c r="AJ32" s="55">
        <v>1320</v>
      </c>
      <c r="AK32" s="55">
        <v>1320</v>
      </c>
      <c r="AL32" s="55">
        <v>660</v>
      </c>
      <c r="AM32" s="55">
        <v>0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</row>
    <row r="33" spans="1:52" s="49" customFormat="1" ht="15" customHeight="1" x14ac:dyDescent="0.3">
      <c r="A33" s="61" t="s">
        <v>1347</v>
      </c>
      <c r="B33" s="55">
        <v>48942.196832080212</v>
      </c>
      <c r="C33" s="55">
        <v>48520.29683208021</v>
      </c>
      <c r="D33" s="55">
        <v>46956.596832080213</v>
      </c>
      <c r="E33" s="55">
        <v>46487.596832080213</v>
      </c>
      <c r="F33" s="55">
        <v>45368.896832080209</v>
      </c>
      <c r="G33" s="55">
        <v>42563.246832080207</v>
      </c>
      <c r="H33" s="55">
        <v>42287.346832080206</v>
      </c>
      <c r="I33" s="55">
        <v>40555.486832080205</v>
      </c>
      <c r="J33" s="55">
        <v>37491.286832080201</v>
      </c>
      <c r="K33" s="55">
        <v>37124.214832080201</v>
      </c>
      <c r="L33" s="55">
        <v>36601.914832080205</v>
      </c>
      <c r="M33" s="55">
        <v>34514.514832080204</v>
      </c>
      <c r="N33" s="55">
        <v>33602.371223057649</v>
      </c>
      <c r="O33" s="55">
        <v>31055.80455639098</v>
      </c>
      <c r="P33" s="55">
        <v>28233.80455639098</v>
      </c>
      <c r="Q33" s="55">
        <v>25442.932556390981</v>
      </c>
      <c r="R33" s="55">
        <v>22178.675416390979</v>
      </c>
      <c r="S33" s="55">
        <v>20075.170902255642</v>
      </c>
      <c r="T33" s="55">
        <v>17955.07090225564</v>
      </c>
      <c r="U33" s="55">
        <v>16673.323402255639</v>
      </c>
      <c r="V33" s="55">
        <v>13786.662503684212</v>
      </c>
      <c r="W33" s="55">
        <v>12536.862503684211</v>
      </c>
      <c r="X33" s="55">
        <v>10824.362503684211</v>
      </c>
      <c r="Y33" s="55">
        <v>7528.1625036842106</v>
      </c>
      <c r="Z33" s="55">
        <v>5718.6625036842106</v>
      </c>
      <c r="AA33" s="55">
        <v>5327.2625036842101</v>
      </c>
      <c r="AB33" s="55">
        <v>5243.0625036842102</v>
      </c>
      <c r="AC33" s="55">
        <v>5183.1625036842106</v>
      </c>
      <c r="AD33" s="55">
        <v>4749.5625036842102</v>
      </c>
      <c r="AE33" s="55">
        <v>3576.7125036842108</v>
      </c>
      <c r="AF33" s="55">
        <v>3142.2125036842108</v>
      </c>
      <c r="AG33" s="55">
        <v>3018.0525036842109</v>
      </c>
      <c r="AH33" s="55">
        <v>2914.5525036842109</v>
      </c>
      <c r="AI33" s="55">
        <v>1779.8125036842107</v>
      </c>
      <c r="AJ33" s="55">
        <v>1685.8125036842107</v>
      </c>
      <c r="AK33" s="55">
        <v>1535.8000036842107</v>
      </c>
      <c r="AL33" s="55">
        <v>1385.7000036842105</v>
      </c>
      <c r="AM33" s="55">
        <v>1266.8000036842107</v>
      </c>
      <c r="AN33" s="55">
        <v>1008.4000036842106</v>
      </c>
      <c r="AO33" s="55">
        <v>624.6</v>
      </c>
      <c r="AP33" s="55">
        <v>299.10000000000002</v>
      </c>
      <c r="AQ33" s="55">
        <v>299.10000000000002</v>
      </c>
      <c r="AR33" s="55">
        <v>269.10000000000002</v>
      </c>
      <c r="AS33" s="55">
        <v>269.10000000000002</v>
      </c>
      <c r="AT33" s="55">
        <v>265.7</v>
      </c>
      <c r="AU33" s="55">
        <v>140.70000000000002</v>
      </c>
      <c r="AV33" s="55">
        <v>127</v>
      </c>
      <c r="AW33" s="55">
        <v>127</v>
      </c>
      <c r="AX33" s="55">
        <v>27</v>
      </c>
      <c r="AY33" s="55">
        <v>27</v>
      </c>
      <c r="AZ33" s="55">
        <v>27</v>
      </c>
    </row>
    <row r="34" spans="1:52" s="49" customFormat="1" ht="15" customHeight="1" x14ac:dyDescent="0.3">
      <c r="A34" s="50" t="s">
        <v>1333</v>
      </c>
      <c r="B34" s="51">
        <v>9725.7105263157919</v>
      </c>
      <c r="C34" s="51">
        <v>10213.710526315792</v>
      </c>
      <c r="D34" s="51">
        <v>10496.374736842108</v>
      </c>
      <c r="E34" s="51">
        <v>11085.549368421054</v>
      </c>
      <c r="F34" s="51">
        <v>11858.977555921054</v>
      </c>
      <c r="G34" s="51">
        <v>12111.609555921052</v>
      </c>
      <c r="H34" s="51">
        <v>12616.694555921051</v>
      </c>
      <c r="I34" s="51">
        <v>13148.52224013158</v>
      </c>
      <c r="J34" s="51">
        <v>14030.018101844686</v>
      </c>
      <c r="K34" s="51">
        <v>15071.137154476262</v>
      </c>
      <c r="L34" s="51">
        <v>16506.304522897317</v>
      </c>
      <c r="M34" s="51">
        <v>16749.763522897316</v>
      </c>
      <c r="N34" s="51">
        <v>17181.945522897317</v>
      </c>
      <c r="O34" s="51">
        <v>17602.776522897319</v>
      </c>
      <c r="P34" s="51">
        <v>19936.257522897315</v>
      </c>
      <c r="Q34" s="51">
        <v>20007.376522897317</v>
      </c>
      <c r="R34" s="51">
        <v>20060.878431386023</v>
      </c>
      <c r="S34" s="51">
        <v>20097.955927184863</v>
      </c>
      <c r="T34" s="51">
        <v>20098.968674707827</v>
      </c>
      <c r="U34" s="51">
        <v>20836.922377125633</v>
      </c>
      <c r="V34" s="51">
        <v>21723.449510102233</v>
      </c>
      <c r="W34" s="51">
        <v>23796.949510102233</v>
      </c>
      <c r="X34" s="51">
        <v>24442.849510102234</v>
      </c>
      <c r="Y34" s="51">
        <v>24888.689510102235</v>
      </c>
      <c r="Z34" s="51">
        <v>25036.089510102236</v>
      </c>
      <c r="AA34" s="51">
        <v>24995.039510102233</v>
      </c>
      <c r="AB34" s="51">
        <v>24602.615830102233</v>
      </c>
      <c r="AC34" s="51">
        <v>25442.864250102233</v>
      </c>
      <c r="AD34" s="51">
        <v>25989.784250102239</v>
      </c>
      <c r="AE34" s="51">
        <v>26128.384250102237</v>
      </c>
      <c r="AF34" s="51">
        <v>26452.744250102231</v>
      </c>
      <c r="AG34" s="51">
        <v>26864.044250102233</v>
      </c>
      <c r="AH34" s="51">
        <v>27755.354250102235</v>
      </c>
      <c r="AI34" s="51">
        <v>29390.354250102231</v>
      </c>
      <c r="AJ34" s="51">
        <v>29844.074250102232</v>
      </c>
      <c r="AK34" s="51">
        <v>30379.669250102233</v>
      </c>
      <c r="AL34" s="51">
        <v>32262.369250102231</v>
      </c>
      <c r="AM34" s="51">
        <v>32551.905039575911</v>
      </c>
      <c r="AN34" s="51">
        <v>33092.018719575906</v>
      </c>
      <c r="AO34" s="51">
        <v>33574.130832251969</v>
      </c>
      <c r="AP34" s="51">
        <v>33695.508462251972</v>
      </c>
      <c r="AQ34" s="51">
        <v>36495.308462251975</v>
      </c>
      <c r="AR34" s="51">
        <v>37899.634782251967</v>
      </c>
      <c r="AS34" s="51">
        <v>39239.60646225197</v>
      </c>
      <c r="AT34" s="51">
        <v>40125.56922383092</v>
      </c>
      <c r="AU34" s="51">
        <v>41434.479223830916</v>
      </c>
      <c r="AV34" s="51">
        <v>42755.594223830907</v>
      </c>
      <c r="AW34" s="51">
        <v>42757.567109496515</v>
      </c>
      <c r="AX34" s="51">
        <v>42859.595089496514</v>
      </c>
      <c r="AY34" s="51">
        <v>43076.908245285988</v>
      </c>
      <c r="AZ34" s="51">
        <v>43095.888245285991</v>
      </c>
    </row>
    <row r="35" spans="1:52" s="49" customFormat="1" ht="15" customHeight="1" x14ac:dyDescent="0.3">
      <c r="A35" s="61" t="s">
        <v>1356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110</v>
      </c>
      <c r="AH35" s="55">
        <v>540</v>
      </c>
      <c r="AI35" s="55">
        <v>870</v>
      </c>
      <c r="AJ35" s="55">
        <v>870</v>
      </c>
      <c r="AK35" s="55">
        <v>1620</v>
      </c>
      <c r="AL35" s="55">
        <v>1950</v>
      </c>
      <c r="AM35" s="55">
        <v>1950</v>
      </c>
      <c r="AN35" s="55">
        <v>2270</v>
      </c>
      <c r="AO35" s="55">
        <v>2910</v>
      </c>
      <c r="AP35" s="55">
        <v>3265</v>
      </c>
      <c r="AQ35" s="55">
        <v>4555</v>
      </c>
      <c r="AR35" s="55">
        <v>4665</v>
      </c>
      <c r="AS35" s="55">
        <v>6375</v>
      </c>
      <c r="AT35" s="55">
        <v>7235</v>
      </c>
      <c r="AU35" s="55">
        <v>8305</v>
      </c>
      <c r="AV35" s="55">
        <v>8870</v>
      </c>
      <c r="AW35" s="55">
        <v>9300</v>
      </c>
      <c r="AX35" s="55">
        <v>10260</v>
      </c>
      <c r="AY35" s="55">
        <v>10690</v>
      </c>
      <c r="AZ35" s="55">
        <v>11010</v>
      </c>
    </row>
    <row r="36" spans="1:52" s="49" customFormat="1" ht="15" customHeight="1" x14ac:dyDescent="0.3">
      <c r="A36" s="61" t="s">
        <v>1358</v>
      </c>
      <c r="B36" s="55">
        <v>5397.9355263157895</v>
      </c>
      <c r="C36" s="55">
        <v>5674.9355263157895</v>
      </c>
      <c r="D36" s="55">
        <v>5989.91552631579</v>
      </c>
      <c r="E36" s="55">
        <v>6343.2701578947372</v>
      </c>
      <c r="F36" s="55">
        <v>6869.0063453947378</v>
      </c>
      <c r="G36" s="55">
        <v>7058.7463453947375</v>
      </c>
      <c r="H36" s="55">
        <v>7474.9813453947372</v>
      </c>
      <c r="I36" s="55">
        <v>7961.0153453947387</v>
      </c>
      <c r="J36" s="55">
        <v>8556.5122071078422</v>
      </c>
      <c r="K36" s="55">
        <v>8819.0122071078422</v>
      </c>
      <c r="L36" s="55">
        <v>9422.6822071078423</v>
      </c>
      <c r="M36" s="55">
        <v>9501.7322071078415</v>
      </c>
      <c r="N36" s="55">
        <v>9700.5142071078426</v>
      </c>
      <c r="O36" s="55">
        <v>10087.045207107843</v>
      </c>
      <c r="P36" s="55">
        <v>10114.626207107842</v>
      </c>
      <c r="Q36" s="55">
        <v>10062.926207107843</v>
      </c>
      <c r="R36" s="55">
        <v>10010.252754003734</v>
      </c>
      <c r="S36" s="55">
        <v>9991.152754003735</v>
      </c>
      <c r="T36" s="55">
        <v>9959.152754003735</v>
      </c>
      <c r="U36" s="55">
        <v>9959.152754003735</v>
      </c>
      <c r="V36" s="55">
        <v>10908.642224003735</v>
      </c>
      <c r="W36" s="55">
        <v>12542.142224003735</v>
      </c>
      <c r="X36" s="55">
        <v>12810.042224003737</v>
      </c>
      <c r="Y36" s="55">
        <v>13279.882224003733</v>
      </c>
      <c r="Z36" s="55">
        <v>13382.482224003736</v>
      </c>
      <c r="AA36" s="55">
        <v>13338.632224003733</v>
      </c>
      <c r="AB36" s="55">
        <v>13054.432224003735</v>
      </c>
      <c r="AC36" s="55">
        <v>13884.982224003736</v>
      </c>
      <c r="AD36" s="55">
        <v>14361.902224003736</v>
      </c>
      <c r="AE36" s="55">
        <v>14518.502224003734</v>
      </c>
      <c r="AF36" s="55">
        <v>14827.062224003736</v>
      </c>
      <c r="AG36" s="55">
        <v>15177.362224003735</v>
      </c>
      <c r="AH36" s="55">
        <v>15585.672224003734</v>
      </c>
      <c r="AI36" s="55">
        <v>16896.872224003731</v>
      </c>
      <c r="AJ36" s="55">
        <v>18003.592224003733</v>
      </c>
      <c r="AK36" s="55">
        <v>18092.487224003733</v>
      </c>
      <c r="AL36" s="55">
        <v>19697.487224003729</v>
      </c>
      <c r="AM36" s="55">
        <v>20240.77722400373</v>
      </c>
      <c r="AN36" s="55">
        <v>20581.09090400373</v>
      </c>
      <c r="AO36" s="55">
        <v>21270.850904003728</v>
      </c>
      <c r="AP36" s="55">
        <v>21169.54090400373</v>
      </c>
      <c r="AQ36" s="55">
        <v>22774.34090400373</v>
      </c>
      <c r="AR36" s="55">
        <v>24133.740904003731</v>
      </c>
      <c r="AS36" s="55">
        <v>24102.612584003728</v>
      </c>
      <c r="AT36" s="55">
        <v>24267.996394003731</v>
      </c>
      <c r="AU36" s="55">
        <v>24612.90639400373</v>
      </c>
      <c r="AV36" s="55">
        <v>25621.221394003733</v>
      </c>
      <c r="AW36" s="55">
        <v>25397.887394003734</v>
      </c>
      <c r="AX36" s="55">
        <v>24768.927374003732</v>
      </c>
      <c r="AY36" s="55">
        <v>25079.090534003732</v>
      </c>
      <c r="AZ36" s="55">
        <v>25052.720534003733</v>
      </c>
    </row>
    <row r="37" spans="1:52" s="49" customFormat="1" ht="15" customHeight="1" x14ac:dyDescent="0.3">
      <c r="A37" s="61" t="s">
        <v>1347</v>
      </c>
      <c r="B37" s="55">
        <v>4327.7750000000005</v>
      </c>
      <c r="C37" s="55">
        <v>4538.7750000000005</v>
      </c>
      <c r="D37" s="55">
        <v>4506.4592105263164</v>
      </c>
      <c r="E37" s="55">
        <v>4742.2792105263152</v>
      </c>
      <c r="F37" s="55">
        <v>4989.9712105263152</v>
      </c>
      <c r="G37" s="55">
        <v>5052.863210526315</v>
      </c>
      <c r="H37" s="55">
        <v>5141.7132105263154</v>
      </c>
      <c r="I37" s="55">
        <v>5187.5068947368418</v>
      </c>
      <c r="J37" s="55">
        <v>5473.5058947368416</v>
      </c>
      <c r="K37" s="55">
        <v>6252.1249473684211</v>
      </c>
      <c r="L37" s="55">
        <v>7083.6223157894738</v>
      </c>
      <c r="M37" s="55">
        <v>7248.0313157894734</v>
      </c>
      <c r="N37" s="55">
        <v>7481.431315789473</v>
      </c>
      <c r="O37" s="55">
        <v>7515.7313157894732</v>
      </c>
      <c r="P37" s="55">
        <v>9821.6313157894747</v>
      </c>
      <c r="Q37" s="55">
        <v>9944.4503157894742</v>
      </c>
      <c r="R37" s="55">
        <v>10050.62567738229</v>
      </c>
      <c r="S37" s="55">
        <v>10106.803173181128</v>
      </c>
      <c r="T37" s="55">
        <v>10139.815920704094</v>
      </c>
      <c r="U37" s="55">
        <v>10877.7696231219</v>
      </c>
      <c r="V37" s="55">
        <v>10814.807286098498</v>
      </c>
      <c r="W37" s="55">
        <v>11254.807286098498</v>
      </c>
      <c r="X37" s="55">
        <v>11632.807286098498</v>
      </c>
      <c r="Y37" s="55">
        <v>11608.807286098498</v>
      </c>
      <c r="Z37" s="55">
        <v>11653.607286098499</v>
      </c>
      <c r="AA37" s="55">
        <v>11656.407286098498</v>
      </c>
      <c r="AB37" s="55">
        <v>11548.183606098499</v>
      </c>
      <c r="AC37" s="55">
        <v>11557.882026098499</v>
      </c>
      <c r="AD37" s="55">
        <v>11627.882026098499</v>
      </c>
      <c r="AE37" s="55">
        <v>11609.882026098499</v>
      </c>
      <c r="AF37" s="55">
        <v>11625.682026098499</v>
      </c>
      <c r="AG37" s="55">
        <v>11576.682026098499</v>
      </c>
      <c r="AH37" s="55">
        <v>11629.682026098499</v>
      </c>
      <c r="AI37" s="55">
        <v>11623.482026098498</v>
      </c>
      <c r="AJ37" s="55">
        <v>10970.482026098498</v>
      </c>
      <c r="AK37" s="55">
        <v>10667.182026098499</v>
      </c>
      <c r="AL37" s="55">
        <v>10614.882026098499</v>
      </c>
      <c r="AM37" s="55">
        <v>10361.127815572181</v>
      </c>
      <c r="AN37" s="55">
        <v>10240.92781557218</v>
      </c>
      <c r="AO37" s="55">
        <v>9393.2799282482374</v>
      </c>
      <c r="AP37" s="55">
        <v>9260.9675582482378</v>
      </c>
      <c r="AQ37" s="55">
        <v>9165.9675582482378</v>
      </c>
      <c r="AR37" s="55">
        <v>9100.8938782482364</v>
      </c>
      <c r="AS37" s="55">
        <v>8761.9938782482368</v>
      </c>
      <c r="AT37" s="55">
        <v>8622.5728298271824</v>
      </c>
      <c r="AU37" s="55">
        <v>8516.5728298271824</v>
      </c>
      <c r="AV37" s="55">
        <v>8264.3728298271835</v>
      </c>
      <c r="AW37" s="55">
        <v>8059.6797154927826</v>
      </c>
      <c r="AX37" s="55">
        <v>7830.667715492782</v>
      </c>
      <c r="AY37" s="55">
        <v>7307.8177112822568</v>
      </c>
      <c r="AZ37" s="55">
        <v>7033.1677112822563</v>
      </c>
    </row>
    <row r="38" spans="1:52" s="49" customFormat="1" ht="15" customHeight="1" x14ac:dyDescent="0.3">
      <c r="A38" s="44" t="s">
        <v>1334</v>
      </c>
      <c r="B38" s="52">
        <v>0</v>
      </c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2">
        <v>0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2">
        <v>0</v>
      </c>
    </row>
    <row r="39" spans="1:52" s="49" customFormat="1" ht="15" customHeight="1" x14ac:dyDescent="0.3">
      <c r="A39" s="54" t="s">
        <v>1359</v>
      </c>
      <c r="B39" s="55">
        <v>0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  <c r="AS39" s="55">
        <v>0</v>
      </c>
      <c r="AT39" s="55">
        <v>0</v>
      </c>
      <c r="AU39" s="55">
        <v>0</v>
      </c>
      <c r="AV39" s="55">
        <v>0</v>
      </c>
      <c r="AW39" s="55">
        <v>0</v>
      </c>
      <c r="AX39" s="55">
        <v>0</v>
      </c>
      <c r="AY39" s="55">
        <v>0</v>
      </c>
      <c r="AZ39" s="55">
        <v>0</v>
      </c>
    </row>
    <row r="40" spans="1:52" s="49" customFormat="1" ht="15" customHeight="1" x14ac:dyDescent="0.3">
      <c r="A40" s="54" t="s">
        <v>1360</v>
      </c>
      <c r="B40" s="55">
        <v>0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  <c r="AS40" s="55">
        <v>0</v>
      </c>
      <c r="AT40" s="55">
        <v>0</v>
      </c>
      <c r="AU40" s="55">
        <v>0</v>
      </c>
      <c r="AV40" s="55">
        <v>0</v>
      </c>
      <c r="AW40" s="55">
        <v>0</v>
      </c>
      <c r="AX40" s="55">
        <v>0</v>
      </c>
      <c r="AY40" s="55">
        <v>0</v>
      </c>
      <c r="AZ40" s="55">
        <v>0</v>
      </c>
    </row>
    <row r="41" spans="1:52" ht="15" customHeight="1" x14ac:dyDescent="0.35">
      <c r="A41" s="53" t="s">
        <v>1335</v>
      </c>
      <c r="B41" s="51">
        <v>12351.659</v>
      </c>
      <c r="C41" s="51">
        <v>16854.080000000002</v>
      </c>
      <c r="D41" s="51">
        <v>22607.780000000002</v>
      </c>
      <c r="E41" s="51">
        <v>27264.25</v>
      </c>
      <c r="F41" s="51">
        <v>33314.395000000004</v>
      </c>
      <c r="G41" s="51">
        <v>38847.833000000006</v>
      </c>
      <c r="H41" s="51">
        <v>45677.486000000004</v>
      </c>
      <c r="I41" s="51">
        <v>53643.239135191383</v>
      </c>
      <c r="J41" s="51">
        <v>59960.39</v>
      </c>
      <c r="K41" s="51">
        <v>70837.775000000009</v>
      </c>
      <c r="L41" s="51">
        <v>78893.255000000005</v>
      </c>
      <c r="M41" s="51">
        <v>87355.074999999997</v>
      </c>
      <c r="N41" s="51">
        <v>97103.375000000015</v>
      </c>
      <c r="O41" s="51">
        <v>105694.37500000001</v>
      </c>
      <c r="P41" s="51">
        <v>115491.77500000001</v>
      </c>
      <c r="Q41" s="51">
        <v>127247.56500000002</v>
      </c>
      <c r="R41" s="51">
        <v>138970.42499999999</v>
      </c>
      <c r="S41" s="51">
        <v>151171.02500000002</v>
      </c>
      <c r="T41" s="51">
        <v>162969.027</v>
      </c>
      <c r="U41" s="51">
        <v>173390.66500000004</v>
      </c>
      <c r="V41" s="51">
        <v>189867.63670000003</v>
      </c>
      <c r="W41" s="51">
        <v>194057.37795000002</v>
      </c>
      <c r="X41" s="51">
        <v>197026.01661666672</v>
      </c>
      <c r="Y41" s="51">
        <v>202013.60986666672</v>
      </c>
      <c r="Z41" s="51">
        <v>210525.82820000008</v>
      </c>
      <c r="AA41" s="51">
        <v>222126.44660000005</v>
      </c>
      <c r="AB41" s="51">
        <v>231024.17118000006</v>
      </c>
      <c r="AC41" s="51">
        <v>238806.54515666678</v>
      </c>
      <c r="AD41" s="51">
        <v>246772.64093000002</v>
      </c>
      <c r="AE41" s="51">
        <v>258214.66022000002</v>
      </c>
      <c r="AF41" s="51">
        <v>267064.43601666664</v>
      </c>
      <c r="AG41" s="51">
        <v>275845.89907666662</v>
      </c>
      <c r="AH41" s="51">
        <v>283030.00306666666</v>
      </c>
      <c r="AI41" s="51">
        <v>289228.74556333333</v>
      </c>
      <c r="AJ41" s="51">
        <v>296739.76952666667</v>
      </c>
      <c r="AK41" s="51">
        <v>305310.61282666668</v>
      </c>
      <c r="AL41" s="51">
        <v>315709.84983999998</v>
      </c>
      <c r="AM41" s="51">
        <v>327121.22783999995</v>
      </c>
      <c r="AN41" s="51">
        <v>338495.40083</v>
      </c>
      <c r="AO41" s="51">
        <v>348296.69231333327</v>
      </c>
      <c r="AP41" s="51">
        <v>357562.12192666659</v>
      </c>
      <c r="AQ41" s="51">
        <v>366113.50043666665</v>
      </c>
      <c r="AR41" s="51">
        <v>375411.01694999996</v>
      </c>
      <c r="AS41" s="51">
        <v>382925.08403333323</v>
      </c>
      <c r="AT41" s="51">
        <v>389544.76703333319</v>
      </c>
      <c r="AU41" s="51">
        <v>399794.08624999999</v>
      </c>
      <c r="AV41" s="51">
        <v>409112.26333333319</v>
      </c>
      <c r="AW41" s="51">
        <v>419368.22416666651</v>
      </c>
      <c r="AX41" s="51">
        <v>427427.1629166666</v>
      </c>
      <c r="AY41" s="51">
        <v>434941.19124999986</v>
      </c>
      <c r="AZ41" s="51">
        <v>445489.79750000004</v>
      </c>
    </row>
    <row r="42" spans="1:52" ht="15" customHeight="1" x14ac:dyDescent="0.35">
      <c r="A42" s="54" t="s">
        <v>1336</v>
      </c>
      <c r="B42" s="55">
        <v>12308.978999999999</v>
      </c>
      <c r="C42" s="55">
        <v>16761.400000000001</v>
      </c>
      <c r="D42" s="55">
        <v>22506.600000000002</v>
      </c>
      <c r="E42" s="55">
        <v>26930.77</v>
      </c>
      <c r="F42" s="55">
        <v>32820.915000000001</v>
      </c>
      <c r="G42" s="55">
        <v>38351.353000000003</v>
      </c>
      <c r="H42" s="55">
        <v>45070.506000000001</v>
      </c>
      <c r="I42" s="55">
        <v>52922.859135191386</v>
      </c>
      <c r="J42" s="55">
        <v>59062.51</v>
      </c>
      <c r="K42" s="55">
        <v>69612.475000000006</v>
      </c>
      <c r="L42" s="55">
        <v>77199.354999999996</v>
      </c>
      <c r="M42" s="55">
        <v>85641.175000000003</v>
      </c>
      <c r="N42" s="55">
        <v>94920.975000000006</v>
      </c>
      <c r="O42" s="55">
        <v>102394.27500000001</v>
      </c>
      <c r="P42" s="55">
        <v>111989.77500000001</v>
      </c>
      <c r="Q42" s="55">
        <v>121349.16500000001</v>
      </c>
      <c r="R42" s="55">
        <v>131631.17500000002</v>
      </c>
      <c r="S42" s="55">
        <v>142301.57500000001</v>
      </c>
      <c r="T42" s="55">
        <v>151903.37700000001</v>
      </c>
      <c r="U42" s="55">
        <v>159477.51500000004</v>
      </c>
      <c r="V42" s="55">
        <v>172235.64670000001</v>
      </c>
      <c r="W42" s="55">
        <v>174920.8146166667</v>
      </c>
      <c r="X42" s="55">
        <v>177191.06995000006</v>
      </c>
      <c r="Y42" s="55">
        <v>178800.41320000007</v>
      </c>
      <c r="Z42" s="55">
        <v>183824.0115333334</v>
      </c>
      <c r="AA42" s="55">
        <v>193395.88826666671</v>
      </c>
      <c r="AB42" s="55">
        <v>200070.22284666673</v>
      </c>
      <c r="AC42" s="55">
        <v>205339.50849000009</v>
      </c>
      <c r="AD42" s="55">
        <v>210213.73093000005</v>
      </c>
      <c r="AE42" s="55">
        <v>217236.42022000003</v>
      </c>
      <c r="AF42" s="55">
        <v>222274.47935000001</v>
      </c>
      <c r="AG42" s="55">
        <v>226992.15907666666</v>
      </c>
      <c r="AH42" s="55">
        <v>231414.26306666664</v>
      </c>
      <c r="AI42" s="55">
        <v>234397.45556333332</v>
      </c>
      <c r="AJ42" s="55">
        <v>238363.37286000003</v>
      </c>
      <c r="AK42" s="55">
        <v>243020.39116000006</v>
      </c>
      <c r="AL42" s="55">
        <v>248708.02817333332</v>
      </c>
      <c r="AM42" s="55">
        <v>255117.96117333329</v>
      </c>
      <c r="AN42" s="55">
        <v>260954.04416333331</v>
      </c>
      <c r="AO42" s="55">
        <v>266805.10731333325</v>
      </c>
      <c r="AP42" s="55">
        <v>272089.30359333323</v>
      </c>
      <c r="AQ42" s="55">
        <v>277613.53210333327</v>
      </c>
      <c r="AR42" s="55">
        <v>283417.2386166667</v>
      </c>
      <c r="AS42" s="55">
        <v>288229.07569999993</v>
      </c>
      <c r="AT42" s="55">
        <v>292653.93869999988</v>
      </c>
      <c r="AU42" s="55">
        <v>299844.68958333338</v>
      </c>
      <c r="AV42" s="55">
        <v>305687.91666666663</v>
      </c>
      <c r="AW42" s="55">
        <v>311842.94583333319</v>
      </c>
      <c r="AX42" s="55">
        <v>317266.33124999993</v>
      </c>
      <c r="AY42" s="55">
        <v>322714.50624999992</v>
      </c>
      <c r="AZ42" s="55">
        <v>330047.45416666666</v>
      </c>
    </row>
    <row r="43" spans="1:52" ht="15" customHeight="1" x14ac:dyDescent="0.35">
      <c r="A43" s="54" t="s">
        <v>1337</v>
      </c>
      <c r="B43" s="55">
        <v>42.68</v>
      </c>
      <c r="C43" s="55">
        <v>92.68</v>
      </c>
      <c r="D43" s="55">
        <v>101.18</v>
      </c>
      <c r="E43" s="55">
        <v>333.48</v>
      </c>
      <c r="F43" s="55">
        <v>493.48</v>
      </c>
      <c r="G43" s="55">
        <v>496.48</v>
      </c>
      <c r="H43" s="55">
        <v>606.98</v>
      </c>
      <c r="I43" s="55">
        <v>720.38000000000011</v>
      </c>
      <c r="J43" s="55">
        <v>897.88000000000011</v>
      </c>
      <c r="K43" s="55">
        <v>1225.3</v>
      </c>
      <c r="L43" s="55">
        <v>1693.9</v>
      </c>
      <c r="M43" s="55">
        <v>1713.9</v>
      </c>
      <c r="N43" s="55">
        <v>2182.4</v>
      </c>
      <c r="O43" s="55">
        <v>3300.1000000000004</v>
      </c>
      <c r="P43" s="55">
        <v>3502</v>
      </c>
      <c r="Q43" s="55">
        <v>5898.4000000000005</v>
      </c>
      <c r="R43" s="55">
        <v>7339.2500000000009</v>
      </c>
      <c r="S43" s="55">
        <v>8869.4500000000007</v>
      </c>
      <c r="T43" s="55">
        <v>11065.65</v>
      </c>
      <c r="U43" s="55">
        <v>13913.150000000001</v>
      </c>
      <c r="V43" s="55">
        <v>17631.989999999998</v>
      </c>
      <c r="W43" s="55">
        <v>19136.563333333332</v>
      </c>
      <c r="X43" s="55">
        <v>19834.946666666663</v>
      </c>
      <c r="Y43" s="55">
        <v>23213.19666666667</v>
      </c>
      <c r="Z43" s="55">
        <v>26701.816666666673</v>
      </c>
      <c r="AA43" s="55">
        <v>28730.558333333334</v>
      </c>
      <c r="AB43" s="55">
        <v>30953.948333333334</v>
      </c>
      <c r="AC43" s="55">
        <v>33467.036666666667</v>
      </c>
      <c r="AD43" s="55">
        <v>36558.909999999996</v>
      </c>
      <c r="AE43" s="55">
        <v>40978.239999999991</v>
      </c>
      <c r="AF43" s="55">
        <v>44789.956666666643</v>
      </c>
      <c r="AG43" s="55">
        <v>48853.740000000005</v>
      </c>
      <c r="AH43" s="55">
        <v>51615.740000000005</v>
      </c>
      <c r="AI43" s="55">
        <v>54831.289999999994</v>
      </c>
      <c r="AJ43" s="55">
        <v>58376.396666666646</v>
      </c>
      <c r="AK43" s="55">
        <v>62290.221666666643</v>
      </c>
      <c r="AL43" s="55">
        <v>67001.82166666667</v>
      </c>
      <c r="AM43" s="55">
        <v>72003.266666666663</v>
      </c>
      <c r="AN43" s="55">
        <v>77541.356666666659</v>
      </c>
      <c r="AO43" s="55">
        <v>81491.584999999977</v>
      </c>
      <c r="AP43" s="55">
        <v>85472.818333333329</v>
      </c>
      <c r="AQ43" s="55">
        <v>88499.968333333323</v>
      </c>
      <c r="AR43" s="55">
        <v>91993.778333333306</v>
      </c>
      <c r="AS43" s="55">
        <v>94696.008333333317</v>
      </c>
      <c r="AT43" s="55">
        <v>96890.828333333309</v>
      </c>
      <c r="AU43" s="55">
        <v>99949.396666666624</v>
      </c>
      <c r="AV43" s="55">
        <v>103424.34666666664</v>
      </c>
      <c r="AW43" s="55">
        <v>107525.27833333331</v>
      </c>
      <c r="AX43" s="55">
        <v>110160.83166666664</v>
      </c>
      <c r="AY43" s="55">
        <v>112226.68499999998</v>
      </c>
      <c r="AZ43" s="55">
        <v>115442.34333333332</v>
      </c>
    </row>
    <row r="44" spans="1:52" ht="15" customHeight="1" x14ac:dyDescent="0.35">
      <c r="A44" s="53" t="s">
        <v>1338</v>
      </c>
      <c r="B44" s="51">
        <v>177.45099999999999</v>
      </c>
      <c r="C44" s="51">
        <v>275.11599999999999</v>
      </c>
      <c r="D44" s="51">
        <v>358.05599999999998</v>
      </c>
      <c r="E44" s="51">
        <v>593.05600000000004</v>
      </c>
      <c r="F44" s="51">
        <v>1300.6500000000001</v>
      </c>
      <c r="G44" s="51">
        <v>2286.15</v>
      </c>
      <c r="H44" s="51">
        <v>3266.3011700000002</v>
      </c>
      <c r="I44" s="51">
        <v>5236.4623700000002</v>
      </c>
      <c r="J44" s="51">
        <v>10399.708570000001</v>
      </c>
      <c r="K44" s="51">
        <v>16804.719570000001</v>
      </c>
      <c r="L44" s="51">
        <v>29895.25071</v>
      </c>
      <c r="M44" s="51">
        <v>51547.428030000003</v>
      </c>
      <c r="N44" s="51">
        <v>68902.669989999995</v>
      </c>
      <c r="O44" s="51">
        <v>77248.469040000011</v>
      </c>
      <c r="P44" s="51">
        <v>81076.998510000005</v>
      </c>
      <c r="Q44" s="51">
        <v>85145.355500000005</v>
      </c>
      <c r="R44" s="51">
        <v>89285.294343009999</v>
      </c>
      <c r="S44" s="51">
        <v>94785.357573019995</v>
      </c>
      <c r="T44" s="51">
        <v>102864.44080302</v>
      </c>
      <c r="U44" s="51">
        <v>116850.43003302001</v>
      </c>
      <c r="V44" s="51">
        <v>137560.57426301998</v>
      </c>
      <c r="W44" s="51">
        <v>140593.10276302</v>
      </c>
      <c r="X44" s="51">
        <v>143429.45036302001</v>
      </c>
      <c r="Y44" s="51">
        <v>148846.90636301998</v>
      </c>
      <c r="Z44" s="51">
        <v>155683.46136302</v>
      </c>
      <c r="AA44" s="51">
        <v>161065.74426301999</v>
      </c>
      <c r="AB44" s="51">
        <v>165802.11126302002</v>
      </c>
      <c r="AC44" s="51">
        <v>170787.99626302003</v>
      </c>
      <c r="AD44" s="51">
        <v>177131.50226302003</v>
      </c>
      <c r="AE44" s="51">
        <v>184939.07576302</v>
      </c>
      <c r="AF44" s="51">
        <v>192704.80576302001</v>
      </c>
      <c r="AG44" s="51">
        <v>199713.24909301999</v>
      </c>
      <c r="AH44" s="51">
        <v>206591.25989302</v>
      </c>
      <c r="AI44" s="51">
        <v>213746.31669302</v>
      </c>
      <c r="AJ44" s="51">
        <v>222397.26969301997</v>
      </c>
      <c r="AK44" s="51">
        <v>231853.29105302002</v>
      </c>
      <c r="AL44" s="51">
        <v>245195.65173302003</v>
      </c>
      <c r="AM44" s="51">
        <v>258056.98677302001</v>
      </c>
      <c r="AN44" s="51">
        <v>270709.77571301995</v>
      </c>
      <c r="AO44" s="51">
        <v>281582.91625302</v>
      </c>
      <c r="AP44" s="51">
        <v>292204.77426302002</v>
      </c>
      <c r="AQ44" s="51">
        <v>300525.91992001998</v>
      </c>
      <c r="AR44" s="51">
        <v>309965.67869002005</v>
      </c>
      <c r="AS44" s="51">
        <v>317410.72346001997</v>
      </c>
      <c r="AT44" s="51">
        <v>323753.58523002005</v>
      </c>
      <c r="AU44" s="51">
        <v>333866.13850002002</v>
      </c>
      <c r="AV44" s="51">
        <v>342170.32000002003</v>
      </c>
      <c r="AW44" s="51">
        <v>351357.54350002005</v>
      </c>
      <c r="AX44" s="51">
        <v>358750.20900002</v>
      </c>
      <c r="AY44" s="51">
        <v>366043.41450002004</v>
      </c>
      <c r="AZ44" s="51">
        <v>375322.13950002001</v>
      </c>
    </row>
    <row r="45" spans="1:52" ht="15" customHeight="1" x14ac:dyDescent="0.35">
      <c r="A45" s="53" t="s">
        <v>1339</v>
      </c>
      <c r="B45" s="51">
        <v>2.5</v>
      </c>
      <c r="C45" s="51">
        <v>2.5</v>
      </c>
      <c r="D45" s="51">
        <v>2.5</v>
      </c>
      <c r="E45" s="51">
        <v>2.5</v>
      </c>
      <c r="F45" s="51">
        <v>2.5</v>
      </c>
      <c r="G45" s="51">
        <v>2.5</v>
      </c>
      <c r="H45" s="51">
        <v>13.5</v>
      </c>
      <c r="I45" s="51">
        <v>11</v>
      </c>
      <c r="J45" s="51">
        <v>60.9</v>
      </c>
      <c r="K45" s="51">
        <v>283.7</v>
      </c>
      <c r="L45" s="51">
        <v>733.4</v>
      </c>
      <c r="M45" s="51">
        <v>1150.1000000000001</v>
      </c>
      <c r="N45" s="51">
        <v>2002.6000000000001</v>
      </c>
      <c r="O45" s="51">
        <v>2302.6</v>
      </c>
      <c r="P45" s="51">
        <v>2302.9</v>
      </c>
      <c r="Q45" s="51">
        <v>2314.9</v>
      </c>
      <c r="R45" s="51">
        <v>2314.9</v>
      </c>
      <c r="S45" s="51">
        <v>2364.9</v>
      </c>
      <c r="T45" s="51">
        <v>2364.9</v>
      </c>
      <c r="U45" s="51">
        <v>2364.9</v>
      </c>
      <c r="V45" s="51">
        <v>2364.9</v>
      </c>
      <c r="W45" s="51">
        <v>2364.9</v>
      </c>
      <c r="X45" s="51">
        <v>2364.9</v>
      </c>
      <c r="Y45" s="51">
        <v>2364.9</v>
      </c>
      <c r="Z45" s="51">
        <v>2364.9</v>
      </c>
      <c r="AA45" s="51">
        <v>2364.9</v>
      </c>
      <c r="AB45" s="51">
        <v>2364.9</v>
      </c>
      <c r="AC45" s="51">
        <v>2364.9</v>
      </c>
      <c r="AD45" s="51">
        <v>2364.9</v>
      </c>
      <c r="AE45" s="51">
        <v>2364.9</v>
      </c>
      <c r="AF45" s="51">
        <v>2364.9</v>
      </c>
      <c r="AG45" s="51">
        <v>2353.9</v>
      </c>
      <c r="AH45" s="51">
        <v>2353.9</v>
      </c>
      <c r="AI45" s="51">
        <v>2326.8875000000003</v>
      </c>
      <c r="AJ45" s="51">
        <v>2328.9875000000002</v>
      </c>
      <c r="AK45" s="51">
        <v>2316.35</v>
      </c>
      <c r="AL45" s="51">
        <v>2339.2249999999999</v>
      </c>
      <c r="AM45" s="51">
        <v>2373.4749999999999</v>
      </c>
      <c r="AN45" s="51">
        <v>2386.2750000000001</v>
      </c>
      <c r="AO45" s="51">
        <v>2385.9749999999999</v>
      </c>
      <c r="AP45" s="51">
        <v>2373.9749999999999</v>
      </c>
      <c r="AQ45" s="51">
        <v>2373.9749999999999</v>
      </c>
      <c r="AR45" s="51">
        <v>2345.9749999999999</v>
      </c>
      <c r="AS45" s="51">
        <v>2345.9749999999999</v>
      </c>
      <c r="AT45" s="51">
        <v>2345.9749999999999</v>
      </c>
      <c r="AU45" s="51">
        <v>2345.9749999999999</v>
      </c>
      <c r="AV45" s="51">
        <v>2480.8250000000003</v>
      </c>
      <c r="AW45" s="51">
        <v>2480.8250000000003</v>
      </c>
      <c r="AX45" s="51">
        <v>2480.8250000000003</v>
      </c>
      <c r="AY45" s="51">
        <v>2480.8250000000003</v>
      </c>
      <c r="AZ45" s="51">
        <v>2480.8250000000003</v>
      </c>
    </row>
    <row r="46" spans="1:52" ht="15" customHeight="1" x14ac:dyDescent="0.35">
      <c r="A46" s="56" t="s">
        <v>1340</v>
      </c>
      <c r="B46" s="57">
        <v>666.55000000000007</v>
      </c>
      <c r="C46" s="57">
        <v>651.55000000000007</v>
      </c>
      <c r="D46" s="57">
        <v>770.55000000000007</v>
      </c>
      <c r="E46" s="57">
        <v>816.55000000000007</v>
      </c>
      <c r="F46" s="57">
        <v>786.6</v>
      </c>
      <c r="G46" s="57">
        <v>787.6</v>
      </c>
      <c r="H46" s="57">
        <v>799.1</v>
      </c>
      <c r="I46" s="57">
        <v>803.15</v>
      </c>
      <c r="J46" s="57">
        <v>803.15</v>
      </c>
      <c r="K46" s="57">
        <v>832.61</v>
      </c>
      <c r="L46" s="57">
        <v>874.21</v>
      </c>
      <c r="M46" s="57">
        <v>876.31000000000006</v>
      </c>
      <c r="N46" s="57">
        <v>883.96</v>
      </c>
      <c r="O46" s="57">
        <v>896.96</v>
      </c>
      <c r="P46" s="57">
        <v>944.96</v>
      </c>
      <c r="Q46" s="57">
        <v>947.11</v>
      </c>
      <c r="R46" s="57">
        <v>947.11</v>
      </c>
      <c r="S46" s="57">
        <v>945.57703296703301</v>
      </c>
      <c r="T46" s="57">
        <v>860.07703296703301</v>
      </c>
      <c r="U46" s="57">
        <v>826.25395604395612</v>
      </c>
      <c r="V46" s="57">
        <v>751.68197802197801</v>
      </c>
      <c r="W46" s="57">
        <v>688.18197802197801</v>
      </c>
      <c r="X46" s="57">
        <v>641.5819780219781</v>
      </c>
      <c r="Y46" s="57">
        <v>553.5819780219781</v>
      </c>
      <c r="Z46" s="57">
        <v>472.58197802197805</v>
      </c>
      <c r="AA46" s="57">
        <v>412.58197802197805</v>
      </c>
      <c r="AB46" s="57">
        <v>412.58197802197805</v>
      </c>
      <c r="AC46" s="57">
        <v>293.58197802197805</v>
      </c>
      <c r="AD46" s="57">
        <v>239.58197802197805</v>
      </c>
      <c r="AE46" s="57">
        <v>239.58197802197805</v>
      </c>
      <c r="AF46" s="57">
        <v>238.58197802197805</v>
      </c>
      <c r="AG46" s="57">
        <v>238.58197802197805</v>
      </c>
      <c r="AH46" s="57">
        <v>237.53197802197806</v>
      </c>
      <c r="AI46" s="57">
        <v>237.53197802197806</v>
      </c>
      <c r="AJ46" s="57">
        <v>203.43197802197807</v>
      </c>
      <c r="AK46" s="57">
        <v>139.83197802197805</v>
      </c>
      <c r="AL46" s="57">
        <v>137.73197802197805</v>
      </c>
      <c r="AM46" s="57">
        <v>134.58197802197805</v>
      </c>
      <c r="AN46" s="57">
        <v>134.58197802197805</v>
      </c>
      <c r="AO46" s="57">
        <v>85.531978021978034</v>
      </c>
      <c r="AP46" s="57">
        <v>85.531978021978034</v>
      </c>
      <c r="AQ46" s="57">
        <v>74.031978021978034</v>
      </c>
      <c r="AR46" s="57">
        <v>68.064945054945071</v>
      </c>
      <c r="AS46" s="57">
        <v>68.064945054945071</v>
      </c>
      <c r="AT46" s="57">
        <v>39.92494505494507</v>
      </c>
      <c r="AU46" s="57">
        <v>19.650000000000006</v>
      </c>
      <c r="AV46" s="57">
        <v>19.650000000000006</v>
      </c>
      <c r="AW46" s="57">
        <v>15.150000000000004</v>
      </c>
      <c r="AX46" s="57">
        <v>2.1500000000000035</v>
      </c>
      <c r="AY46" s="57">
        <v>2.1500000000000035</v>
      </c>
      <c r="AZ46" s="57">
        <v>30.500000000000004</v>
      </c>
    </row>
    <row r="47" spans="1:52" ht="15" customHeight="1" x14ac:dyDescent="0.35">
      <c r="A47" s="53" t="s">
        <v>1341</v>
      </c>
      <c r="B47" s="51">
        <v>240</v>
      </c>
      <c r="C47" s="51">
        <v>240</v>
      </c>
      <c r="D47" s="51">
        <v>240</v>
      </c>
      <c r="E47" s="51">
        <v>240</v>
      </c>
      <c r="F47" s="51">
        <v>240</v>
      </c>
      <c r="G47" s="51">
        <v>240.4</v>
      </c>
      <c r="H47" s="51">
        <v>240.4</v>
      </c>
      <c r="I47" s="51">
        <v>240.4</v>
      </c>
      <c r="J47" s="51">
        <v>240.44</v>
      </c>
      <c r="K47" s="51">
        <v>240.44000000000003</v>
      </c>
      <c r="L47" s="51">
        <v>240.44000000000003</v>
      </c>
      <c r="M47" s="51">
        <v>240.78000000000003</v>
      </c>
      <c r="N47" s="51">
        <v>241.08</v>
      </c>
      <c r="O47" s="51">
        <v>241.08</v>
      </c>
      <c r="P47" s="51">
        <v>241.08</v>
      </c>
      <c r="Q47" s="51">
        <v>242.28</v>
      </c>
      <c r="R47" s="51">
        <v>243.28</v>
      </c>
      <c r="S47" s="51">
        <v>243.28</v>
      </c>
      <c r="T47" s="51">
        <v>257.27999999999997</v>
      </c>
      <c r="U47" s="51">
        <v>257.27999999999997</v>
      </c>
      <c r="V47" s="51">
        <v>257.27999999999997</v>
      </c>
      <c r="W47" s="51">
        <v>257.27999999999997</v>
      </c>
      <c r="X47" s="51">
        <v>257.27999999999997</v>
      </c>
      <c r="Y47" s="51">
        <v>257.27999999999997</v>
      </c>
      <c r="Z47" s="51">
        <v>257.27999999999997</v>
      </c>
      <c r="AA47" s="51">
        <v>257.27999999999997</v>
      </c>
      <c r="AB47" s="51">
        <v>257.27999999999997</v>
      </c>
      <c r="AC47" s="51">
        <v>257.27999999999997</v>
      </c>
      <c r="AD47" s="51">
        <v>257.27999999999997</v>
      </c>
      <c r="AE47" s="51">
        <v>257.27999999999997</v>
      </c>
      <c r="AF47" s="51">
        <v>257.27999999999997</v>
      </c>
      <c r="AG47" s="51">
        <v>257.27999999999997</v>
      </c>
      <c r="AH47" s="51">
        <v>257.27999999999997</v>
      </c>
      <c r="AI47" s="51">
        <v>257.27999999999997</v>
      </c>
      <c r="AJ47" s="51">
        <v>257.27999999999997</v>
      </c>
      <c r="AK47" s="51">
        <v>257.27999999999997</v>
      </c>
      <c r="AL47" s="51">
        <v>257.27999999999997</v>
      </c>
      <c r="AM47" s="51">
        <v>257.27999999999997</v>
      </c>
      <c r="AN47" s="51">
        <v>257.27999999999997</v>
      </c>
      <c r="AO47" s="51">
        <v>257.27999999999997</v>
      </c>
      <c r="AP47" s="51">
        <v>257.27999999999997</v>
      </c>
      <c r="AQ47" s="51">
        <v>257.27999999999997</v>
      </c>
      <c r="AR47" s="51">
        <v>259.08</v>
      </c>
      <c r="AS47" s="51">
        <v>259.08</v>
      </c>
      <c r="AT47" s="51">
        <v>259.08</v>
      </c>
      <c r="AU47" s="51">
        <v>270.95500000000004</v>
      </c>
      <c r="AV47" s="51">
        <v>424.85500000000002</v>
      </c>
      <c r="AW47" s="51">
        <v>434.85500000000002</v>
      </c>
      <c r="AX47" s="51">
        <v>506.80500000000001</v>
      </c>
      <c r="AY47" s="51">
        <v>632.73</v>
      </c>
      <c r="AZ47" s="51">
        <v>764.73</v>
      </c>
    </row>
    <row r="48" spans="1:52" ht="15" customHeight="1" x14ac:dyDescent="0.35">
      <c r="A48" s="65" t="s">
        <v>1361</v>
      </c>
      <c r="B48" s="66">
        <v>240</v>
      </c>
      <c r="C48" s="66">
        <v>240</v>
      </c>
      <c r="D48" s="66">
        <v>240</v>
      </c>
      <c r="E48" s="66">
        <v>240</v>
      </c>
      <c r="F48" s="66">
        <v>240</v>
      </c>
      <c r="G48" s="66">
        <v>240</v>
      </c>
      <c r="H48" s="66">
        <v>240</v>
      </c>
      <c r="I48" s="66">
        <v>240</v>
      </c>
      <c r="J48" s="66">
        <v>240</v>
      </c>
      <c r="K48" s="66">
        <v>240.00000000000003</v>
      </c>
      <c r="L48" s="66">
        <v>240.00000000000003</v>
      </c>
      <c r="M48" s="66">
        <v>240.00000000000003</v>
      </c>
      <c r="N48" s="66">
        <v>240.00000000000003</v>
      </c>
      <c r="O48" s="66">
        <v>240.00000000000003</v>
      </c>
      <c r="P48" s="66">
        <v>240.00000000000003</v>
      </c>
      <c r="Q48" s="66">
        <v>241.20000000000002</v>
      </c>
      <c r="R48" s="66">
        <v>242.20000000000002</v>
      </c>
      <c r="S48" s="66">
        <v>242.20000000000002</v>
      </c>
      <c r="T48" s="66">
        <v>256.2</v>
      </c>
      <c r="U48" s="66">
        <v>256.2</v>
      </c>
      <c r="V48" s="66">
        <v>256.2</v>
      </c>
      <c r="W48" s="66">
        <v>256.2</v>
      </c>
      <c r="X48" s="66">
        <v>256.2</v>
      </c>
      <c r="Y48" s="66">
        <v>256.2</v>
      </c>
      <c r="Z48" s="66">
        <v>256.2</v>
      </c>
      <c r="AA48" s="66">
        <v>256.2</v>
      </c>
      <c r="AB48" s="66">
        <v>256.2</v>
      </c>
      <c r="AC48" s="66">
        <v>256.2</v>
      </c>
      <c r="AD48" s="66">
        <v>256.2</v>
      </c>
      <c r="AE48" s="66">
        <v>256.2</v>
      </c>
      <c r="AF48" s="66">
        <v>256.2</v>
      </c>
      <c r="AG48" s="66">
        <v>256.2</v>
      </c>
      <c r="AH48" s="66">
        <v>256.2</v>
      </c>
      <c r="AI48" s="66">
        <v>256.2</v>
      </c>
      <c r="AJ48" s="66">
        <v>256.2</v>
      </c>
      <c r="AK48" s="66">
        <v>256.2</v>
      </c>
      <c r="AL48" s="66">
        <v>256.2</v>
      </c>
      <c r="AM48" s="66">
        <v>256.2</v>
      </c>
      <c r="AN48" s="66">
        <v>256.2</v>
      </c>
      <c r="AO48" s="66">
        <v>256.2</v>
      </c>
      <c r="AP48" s="66">
        <v>256.2</v>
      </c>
      <c r="AQ48" s="66">
        <v>256.2</v>
      </c>
      <c r="AR48" s="66">
        <v>256.2</v>
      </c>
      <c r="AS48" s="66">
        <v>256.2</v>
      </c>
      <c r="AT48" s="66">
        <v>256.2</v>
      </c>
      <c r="AU48" s="66">
        <v>266.20000000000005</v>
      </c>
      <c r="AV48" s="66">
        <v>266.20000000000005</v>
      </c>
      <c r="AW48" s="66">
        <v>276.20000000000005</v>
      </c>
      <c r="AX48" s="66">
        <v>346.20000000000005</v>
      </c>
      <c r="AY48" s="66">
        <v>466.2</v>
      </c>
      <c r="AZ48" s="66">
        <v>586.19999999999993</v>
      </c>
    </row>
    <row r="49" spans="1:52" ht="15" customHeight="1" x14ac:dyDescent="0.35">
      <c r="A49" s="67" t="s">
        <v>1362</v>
      </c>
      <c r="B49" s="68">
        <v>0</v>
      </c>
      <c r="C49" s="68">
        <v>0</v>
      </c>
      <c r="D49" s="68">
        <v>0</v>
      </c>
      <c r="E49" s="68">
        <v>0</v>
      </c>
      <c r="F49" s="68">
        <v>0</v>
      </c>
      <c r="G49" s="68">
        <v>0.4</v>
      </c>
      <c r="H49" s="68">
        <v>0.4</v>
      </c>
      <c r="I49" s="68">
        <v>0.4</v>
      </c>
      <c r="J49" s="68">
        <v>0.44</v>
      </c>
      <c r="K49" s="68">
        <v>0.44</v>
      </c>
      <c r="L49" s="68">
        <v>0.44</v>
      </c>
      <c r="M49" s="68">
        <v>0.78</v>
      </c>
      <c r="N49" s="68">
        <v>1.0800000000000003</v>
      </c>
      <c r="O49" s="68">
        <v>1.0800000000000003</v>
      </c>
      <c r="P49" s="68">
        <v>1.0800000000000003</v>
      </c>
      <c r="Q49" s="68">
        <v>1.0800000000000003</v>
      </c>
      <c r="R49" s="68">
        <v>1.0800000000000003</v>
      </c>
      <c r="S49" s="68">
        <v>1.0800000000000003</v>
      </c>
      <c r="T49" s="68">
        <v>1.0800000000000003</v>
      </c>
      <c r="U49" s="68">
        <v>1.0800000000000003</v>
      </c>
      <c r="V49" s="68">
        <v>1.0800000000000003</v>
      </c>
      <c r="W49" s="68">
        <v>1.0800000000000003</v>
      </c>
      <c r="X49" s="68">
        <v>1.0800000000000003</v>
      </c>
      <c r="Y49" s="68">
        <v>1.0800000000000003</v>
      </c>
      <c r="Z49" s="68">
        <v>1.0800000000000003</v>
      </c>
      <c r="AA49" s="68">
        <v>1.0800000000000003</v>
      </c>
      <c r="AB49" s="68">
        <v>1.0800000000000003</v>
      </c>
      <c r="AC49" s="68">
        <v>1.0800000000000003</v>
      </c>
      <c r="AD49" s="68">
        <v>1.0800000000000003</v>
      </c>
      <c r="AE49" s="68">
        <v>1.0800000000000003</v>
      </c>
      <c r="AF49" s="68">
        <v>1.0800000000000003</v>
      </c>
      <c r="AG49" s="68">
        <v>1.0800000000000003</v>
      </c>
      <c r="AH49" s="68">
        <v>1.0800000000000003</v>
      </c>
      <c r="AI49" s="68">
        <v>1.0800000000000003</v>
      </c>
      <c r="AJ49" s="68">
        <v>1.0800000000000003</v>
      </c>
      <c r="AK49" s="68">
        <v>1.0800000000000003</v>
      </c>
      <c r="AL49" s="68">
        <v>1.0800000000000003</v>
      </c>
      <c r="AM49" s="68">
        <v>1.0800000000000003</v>
      </c>
      <c r="AN49" s="68">
        <v>1.0800000000000003</v>
      </c>
      <c r="AO49" s="68">
        <v>1.0800000000000003</v>
      </c>
      <c r="AP49" s="68">
        <v>1.0800000000000003</v>
      </c>
      <c r="AQ49" s="68">
        <v>1.0800000000000003</v>
      </c>
      <c r="AR49" s="68">
        <v>2.88</v>
      </c>
      <c r="AS49" s="68">
        <v>2.88</v>
      </c>
      <c r="AT49" s="68">
        <v>2.8799999999999994</v>
      </c>
      <c r="AU49" s="68">
        <v>4.754999999999999</v>
      </c>
      <c r="AV49" s="68">
        <v>158.655</v>
      </c>
      <c r="AW49" s="68">
        <v>158.655</v>
      </c>
      <c r="AX49" s="68">
        <v>160.60499999999999</v>
      </c>
      <c r="AY49" s="68">
        <v>166.53</v>
      </c>
      <c r="AZ49" s="68">
        <v>178.53</v>
      </c>
    </row>
    <row r="50" spans="1:52" ht="15" customHeight="1" x14ac:dyDescent="0.35">
      <c r="A50" s="53" t="s">
        <v>1342</v>
      </c>
      <c r="B50" s="51">
        <v>97991.810888888882</v>
      </c>
      <c r="C50" s="51">
        <v>98414.565888888887</v>
      </c>
      <c r="D50" s="51">
        <v>98728.475888888875</v>
      </c>
      <c r="E50" s="51">
        <v>98944.70688888889</v>
      </c>
      <c r="F50" s="51">
        <v>99146.084388888878</v>
      </c>
      <c r="G50" s="51">
        <v>99412.617388888873</v>
      </c>
      <c r="H50" s="51">
        <v>99482.143388888857</v>
      </c>
      <c r="I50" s="51">
        <v>99890.675388888863</v>
      </c>
      <c r="J50" s="51">
        <v>99925.289388888865</v>
      </c>
      <c r="K50" s="51">
        <v>100753.98250000001</v>
      </c>
      <c r="L50" s="51">
        <v>101815.93850000002</v>
      </c>
      <c r="M50" s="51">
        <v>102611.70090000001</v>
      </c>
      <c r="N50" s="51">
        <v>102697.6219</v>
      </c>
      <c r="O50" s="51">
        <v>103531.2959</v>
      </c>
      <c r="P50" s="51">
        <v>103710.31290000002</v>
      </c>
      <c r="Q50" s="51">
        <v>103988.18900000001</v>
      </c>
      <c r="R50" s="51">
        <v>104680.97200000001</v>
      </c>
      <c r="S50" s="51">
        <v>104791.14000000001</v>
      </c>
      <c r="T50" s="51">
        <v>104895.05700000002</v>
      </c>
      <c r="U50" s="51">
        <v>105022.85700000002</v>
      </c>
      <c r="V50" s="51">
        <v>105114.85700000002</v>
      </c>
      <c r="W50" s="51">
        <v>105406.95700000002</v>
      </c>
      <c r="X50" s="51">
        <v>105594.05700000003</v>
      </c>
      <c r="Y50" s="51">
        <v>105795.85700000003</v>
      </c>
      <c r="Z50" s="51">
        <v>106046.05700000003</v>
      </c>
      <c r="AA50" s="51">
        <v>106335.75700000004</v>
      </c>
      <c r="AB50" s="51">
        <v>106588.25700000004</v>
      </c>
      <c r="AC50" s="51">
        <v>106914.25700000003</v>
      </c>
      <c r="AD50" s="51">
        <v>107189.35700000002</v>
      </c>
      <c r="AE50" s="51">
        <v>107641.35700000002</v>
      </c>
      <c r="AF50" s="51">
        <v>107944.95700000002</v>
      </c>
      <c r="AG50" s="51">
        <v>108165.45700000002</v>
      </c>
      <c r="AH50" s="51">
        <v>108342.55700000003</v>
      </c>
      <c r="AI50" s="51">
        <v>108526.25700000001</v>
      </c>
      <c r="AJ50" s="51">
        <v>108775.55700000003</v>
      </c>
      <c r="AK50" s="51">
        <v>108984.55700000003</v>
      </c>
      <c r="AL50" s="51">
        <v>109222.35700000002</v>
      </c>
      <c r="AM50" s="51">
        <v>109520.45700000002</v>
      </c>
      <c r="AN50" s="51">
        <v>109788.85700000002</v>
      </c>
      <c r="AO50" s="51">
        <v>110010.75700000001</v>
      </c>
      <c r="AP50" s="51">
        <v>110324.15700000001</v>
      </c>
      <c r="AQ50" s="51">
        <v>110482.55700000003</v>
      </c>
      <c r="AR50" s="51">
        <v>110643.45700000002</v>
      </c>
      <c r="AS50" s="51">
        <v>110786.25700000001</v>
      </c>
      <c r="AT50" s="51">
        <v>110848.75700000001</v>
      </c>
      <c r="AU50" s="51">
        <v>110989.35700000002</v>
      </c>
      <c r="AV50" s="51">
        <v>111102.15700000001</v>
      </c>
      <c r="AW50" s="51">
        <v>111197.45700000002</v>
      </c>
      <c r="AX50" s="51">
        <v>111365.55700000003</v>
      </c>
      <c r="AY50" s="51">
        <v>111483.35700000002</v>
      </c>
      <c r="AZ50" s="51">
        <v>111593.65700000001</v>
      </c>
    </row>
    <row r="51" spans="1:52" ht="15" customHeight="1" x14ac:dyDescent="0.35">
      <c r="A51" s="54" t="s">
        <v>1363</v>
      </c>
      <c r="B51" s="55">
        <v>42060.591999999997</v>
      </c>
      <c r="C51" s="55">
        <v>42215.847000000002</v>
      </c>
      <c r="D51" s="55">
        <v>42297.597000000002</v>
      </c>
      <c r="E51" s="55">
        <v>42457.128000000004</v>
      </c>
      <c r="F51" s="55">
        <v>42594.505499999999</v>
      </c>
      <c r="G51" s="55">
        <v>42762.218499999981</v>
      </c>
      <c r="H51" s="55">
        <v>42826.78449999998</v>
      </c>
      <c r="I51" s="55">
        <v>43141.096499999985</v>
      </c>
      <c r="J51" s="55">
        <v>43298.05049999999</v>
      </c>
      <c r="K51" s="55">
        <v>43750.116611111123</v>
      </c>
      <c r="L51" s="55">
        <v>44733.272611111126</v>
      </c>
      <c r="M51" s="55">
        <v>44972.035011111126</v>
      </c>
      <c r="N51" s="55">
        <v>45164.756011111123</v>
      </c>
      <c r="O51" s="55">
        <v>45971.930011111122</v>
      </c>
      <c r="P51" s="55">
        <v>45968.647011111127</v>
      </c>
      <c r="Q51" s="55">
        <v>46246.523111111135</v>
      </c>
      <c r="R51" s="55">
        <v>46542.306111111131</v>
      </c>
      <c r="S51" s="55">
        <v>46607.474111111129</v>
      </c>
      <c r="T51" s="55">
        <v>46711.39111111113</v>
      </c>
      <c r="U51" s="55">
        <v>46787.191111111133</v>
      </c>
      <c r="V51" s="55">
        <v>46787.191111111133</v>
      </c>
      <c r="W51" s="55">
        <v>47079.291111111132</v>
      </c>
      <c r="X51" s="55">
        <v>47266.39111111113</v>
      </c>
      <c r="Y51" s="55">
        <v>47468.19111111114</v>
      </c>
      <c r="Z51" s="55">
        <v>47718.391111111137</v>
      </c>
      <c r="AA51" s="55">
        <v>48008.091111111142</v>
      </c>
      <c r="AB51" s="55">
        <v>48260.591111111142</v>
      </c>
      <c r="AC51" s="55">
        <v>48586.591111111135</v>
      </c>
      <c r="AD51" s="55">
        <v>48861.691111111133</v>
      </c>
      <c r="AE51" s="55">
        <v>49313.691111111133</v>
      </c>
      <c r="AF51" s="55">
        <v>49617.291111111132</v>
      </c>
      <c r="AG51" s="55">
        <v>49837.791111111132</v>
      </c>
      <c r="AH51" s="55">
        <v>50014.89111111113</v>
      </c>
      <c r="AI51" s="55">
        <v>50198.591111111135</v>
      </c>
      <c r="AJ51" s="55">
        <v>50447.89111111113</v>
      </c>
      <c r="AK51" s="55">
        <v>50656.89111111113</v>
      </c>
      <c r="AL51" s="55">
        <v>50894.691111111133</v>
      </c>
      <c r="AM51" s="55">
        <v>51192.791111111132</v>
      </c>
      <c r="AN51" s="55">
        <v>51461.191111111133</v>
      </c>
      <c r="AO51" s="55">
        <v>51683.091111111135</v>
      </c>
      <c r="AP51" s="55">
        <v>51996.491111111129</v>
      </c>
      <c r="AQ51" s="55">
        <v>52154.89111111113</v>
      </c>
      <c r="AR51" s="55">
        <v>52315.791111111132</v>
      </c>
      <c r="AS51" s="55">
        <v>52458.591111111135</v>
      </c>
      <c r="AT51" s="55">
        <v>52521.091111111135</v>
      </c>
      <c r="AU51" s="55">
        <v>52661.691111111133</v>
      </c>
      <c r="AV51" s="55">
        <v>52774.491111111129</v>
      </c>
      <c r="AW51" s="55">
        <v>52869.791111111132</v>
      </c>
      <c r="AX51" s="55">
        <v>53037.89111111113</v>
      </c>
      <c r="AY51" s="55">
        <v>53155.691111111133</v>
      </c>
      <c r="AZ51" s="55">
        <v>53265.991111111129</v>
      </c>
    </row>
    <row r="52" spans="1:52" ht="15" customHeight="1" x14ac:dyDescent="0.35">
      <c r="A52" s="54" t="s">
        <v>1364</v>
      </c>
      <c r="B52" s="55">
        <v>55931.218888888885</v>
      </c>
      <c r="C52" s="55">
        <v>56198.718888888885</v>
      </c>
      <c r="D52" s="55">
        <v>56430.878888888881</v>
      </c>
      <c r="E52" s="55">
        <v>56487.578888888886</v>
      </c>
      <c r="F52" s="55">
        <v>56551.578888888886</v>
      </c>
      <c r="G52" s="55">
        <v>56650.398888888885</v>
      </c>
      <c r="H52" s="55">
        <v>56655.358888888884</v>
      </c>
      <c r="I52" s="55">
        <v>56749.578888888886</v>
      </c>
      <c r="J52" s="55">
        <v>56627.238888888882</v>
      </c>
      <c r="K52" s="55">
        <v>57003.865888888882</v>
      </c>
      <c r="L52" s="55">
        <v>57082.665888888885</v>
      </c>
      <c r="M52" s="55">
        <v>57639.665888888885</v>
      </c>
      <c r="N52" s="55">
        <v>57532.865888888882</v>
      </c>
      <c r="O52" s="55">
        <v>57559.365888888882</v>
      </c>
      <c r="P52" s="55">
        <v>57741.665888888885</v>
      </c>
      <c r="Q52" s="55">
        <v>57741.665888888885</v>
      </c>
      <c r="R52" s="55">
        <v>58138.665888888885</v>
      </c>
      <c r="S52" s="55">
        <v>58183.665888888885</v>
      </c>
      <c r="T52" s="55">
        <v>58183.665888888885</v>
      </c>
      <c r="U52" s="55">
        <v>58235.665888888885</v>
      </c>
      <c r="V52" s="55">
        <v>58327.665888888885</v>
      </c>
      <c r="W52" s="55">
        <v>58327.665888888885</v>
      </c>
      <c r="X52" s="55">
        <v>58327.665888888885</v>
      </c>
      <c r="Y52" s="55">
        <v>58327.665888888885</v>
      </c>
      <c r="Z52" s="55">
        <v>58327.665888888885</v>
      </c>
      <c r="AA52" s="55">
        <v>58327.665888888885</v>
      </c>
      <c r="AB52" s="55">
        <v>58327.665888888885</v>
      </c>
      <c r="AC52" s="55">
        <v>58327.665888888885</v>
      </c>
      <c r="AD52" s="55">
        <v>58327.665888888885</v>
      </c>
      <c r="AE52" s="55">
        <v>58327.665888888885</v>
      </c>
      <c r="AF52" s="55">
        <v>58327.665888888885</v>
      </c>
      <c r="AG52" s="55">
        <v>58327.665888888885</v>
      </c>
      <c r="AH52" s="55">
        <v>58327.665888888885</v>
      </c>
      <c r="AI52" s="55">
        <v>58327.665888888885</v>
      </c>
      <c r="AJ52" s="55">
        <v>58327.665888888885</v>
      </c>
      <c r="AK52" s="55">
        <v>58327.665888888885</v>
      </c>
      <c r="AL52" s="55">
        <v>58327.665888888885</v>
      </c>
      <c r="AM52" s="55">
        <v>58327.665888888885</v>
      </c>
      <c r="AN52" s="55">
        <v>58327.665888888885</v>
      </c>
      <c r="AO52" s="55">
        <v>58327.665888888885</v>
      </c>
      <c r="AP52" s="55">
        <v>58327.665888888885</v>
      </c>
      <c r="AQ52" s="55">
        <v>58327.665888888885</v>
      </c>
      <c r="AR52" s="55">
        <v>58327.665888888885</v>
      </c>
      <c r="AS52" s="55">
        <v>58327.665888888885</v>
      </c>
      <c r="AT52" s="55">
        <v>58327.665888888885</v>
      </c>
      <c r="AU52" s="55">
        <v>58327.665888888885</v>
      </c>
      <c r="AV52" s="55">
        <v>58327.665888888885</v>
      </c>
      <c r="AW52" s="55">
        <v>58327.665888888885</v>
      </c>
      <c r="AX52" s="55">
        <v>58327.665888888885</v>
      </c>
      <c r="AY52" s="55">
        <v>58327.665888888885</v>
      </c>
      <c r="AZ52" s="55">
        <v>58327.665888888885</v>
      </c>
    </row>
    <row r="53" spans="1:52" ht="15" customHeight="1" x14ac:dyDescent="0.35">
      <c r="A53" s="58" t="s">
        <v>1343</v>
      </c>
      <c r="B53" s="59">
        <v>38746.120000000003</v>
      </c>
      <c r="C53" s="59">
        <v>38918.520000000004</v>
      </c>
      <c r="D53" s="59">
        <v>38980.520000000004</v>
      </c>
      <c r="E53" s="59">
        <v>39040.020000000004</v>
      </c>
      <c r="F53" s="59">
        <v>40096.42</v>
      </c>
      <c r="G53" s="59">
        <v>40851.980000000003</v>
      </c>
      <c r="H53" s="59">
        <v>41294.58</v>
      </c>
      <c r="I53" s="59">
        <v>41294.58</v>
      </c>
      <c r="J53" s="59">
        <v>41572.58</v>
      </c>
      <c r="K53" s="59">
        <v>41968.58</v>
      </c>
      <c r="L53" s="59">
        <v>42327.38</v>
      </c>
      <c r="M53" s="59">
        <v>42567.38</v>
      </c>
      <c r="N53" s="59">
        <v>42742.48</v>
      </c>
      <c r="O53" s="59">
        <v>43171.48</v>
      </c>
      <c r="P53" s="59">
        <v>43524.480000000003</v>
      </c>
      <c r="Q53" s="59">
        <v>44591.48</v>
      </c>
      <c r="R53" s="59">
        <v>45216.08</v>
      </c>
      <c r="S53" s="59">
        <v>45466.080000000002</v>
      </c>
      <c r="T53" s="59">
        <v>45858.080000000002</v>
      </c>
      <c r="U53" s="59">
        <v>45858.080000000002</v>
      </c>
      <c r="V53" s="59">
        <v>45858.080000000002</v>
      </c>
      <c r="W53" s="59">
        <v>45858.080000000002</v>
      </c>
      <c r="X53" s="59">
        <v>45715.08</v>
      </c>
      <c r="Y53" s="59">
        <v>45615.08</v>
      </c>
      <c r="Z53" s="59">
        <v>45615.08</v>
      </c>
      <c r="AA53" s="59">
        <v>45615.08</v>
      </c>
      <c r="AB53" s="59">
        <v>45608.98</v>
      </c>
      <c r="AC53" s="59">
        <v>45608.98</v>
      </c>
      <c r="AD53" s="59">
        <v>45608.98</v>
      </c>
      <c r="AE53" s="59">
        <v>45608.98</v>
      </c>
      <c r="AF53" s="59">
        <v>45608.98</v>
      </c>
      <c r="AG53" s="59">
        <v>45608.98</v>
      </c>
      <c r="AH53" s="59">
        <v>45465.98</v>
      </c>
      <c r="AI53" s="59">
        <v>45300.98</v>
      </c>
      <c r="AJ53" s="59">
        <v>45300.98</v>
      </c>
      <c r="AK53" s="59">
        <v>45300.98</v>
      </c>
      <c r="AL53" s="59">
        <v>45300.98</v>
      </c>
      <c r="AM53" s="59">
        <v>45300.98</v>
      </c>
      <c r="AN53" s="59">
        <v>45300.98</v>
      </c>
      <c r="AO53" s="59">
        <v>45300.98</v>
      </c>
      <c r="AP53" s="59">
        <v>45300.98</v>
      </c>
      <c r="AQ53" s="59">
        <v>45225.98</v>
      </c>
      <c r="AR53" s="59">
        <v>45150.98</v>
      </c>
      <c r="AS53" s="59">
        <v>45150.98</v>
      </c>
      <c r="AT53" s="59">
        <v>45150.98</v>
      </c>
      <c r="AU53" s="59">
        <v>45084.98</v>
      </c>
      <c r="AV53" s="59">
        <v>45084.98</v>
      </c>
      <c r="AW53" s="59">
        <v>45084.98</v>
      </c>
      <c r="AX53" s="59">
        <v>44885.38</v>
      </c>
      <c r="AY53" s="59">
        <v>44833.120000000003</v>
      </c>
      <c r="AZ53" s="59">
        <v>44744.160000000003</v>
      </c>
    </row>
    <row r="55" spans="1:52" x14ac:dyDescent="0.35">
      <c r="A55" s="42" t="s">
        <v>1344</v>
      </c>
      <c r="B55" s="43">
        <v>524663.94049479638</v>
      </c>
      <c r="C55" s="43">
        <v>530127.96897599951</v>
      </c>
      <c r="D55" s="43">
        <v>540312.97811834759</v>
      </c>
      <c r="E55" s="43">
        <v>547758.98711834778</v>
      </c>
      <c r="F55" s="43">
        <v>559501.21780584776</v>
      </c>
      <c r="G55" s="43">
        <v>571532.99880584748</v>
      </c>
      <c r="H55" s="43">
        <v>585076.06897584745</v>
      </c>
      <c r="I55" s="43">
        <v>600923.64573209162</v>
      </c>
      <c r="J55" s="43">
        <v>617723.5266390054</v>
      </c>
      <c r="K55" s="43">
        <v>640689.17875485588</v>
      </c>
      <c r="L55" s="43">
        <v>672674.29630410392</v>
      </c>
      <c r="M55" s="43">
        <v>707907.38183514669</v>
      </c>
      <c r="N55" s="43">
        <v>727421.17705778941</v>
      </c>
      <c r="O55" s="43">
        <v>740295.15650042996</v>
      </c>
      <c r="P55" s="43">
        <v>753141.84788567864</v>
      </c>
      <c r="Q55" s="43">
        <v>764653.78664234525</v>
      </c>
      <c r="R55" s="43">
        <v>775040.4928993294</v>
      </c>
      <c r="S55" s="43">
        <v>784537.3577752877</v>
      </c>
      <c r="T55" s="43">
        <v>800633.18246269668</v>
      </c>
      <c r="U55" s="43">
        <v>820114.62565450079</v>
      </c>
      <c r="V55" s="43">
        <v>852246.00208313169</v>
      </c>
      <c r="W55" s="43">
        <v>863715.13683313178</v>
      </c>
      <c r="X55" s="43">
        <v>865122.32734979864</v>
      </c>
      <c r="Y55" s="43">
        <v>867797.46841716697</v>
      </c>
      <c r="Z55" s="43">
        <v>887055.13600050029</v>
      </c>
      <c r="AA55" s="43">
        <v>909982.68424849201</v>
      </c>
      <c r="AB55" s="43">
        <v>926640.39830648375</v>
      </c>
      <c r="AC55" s="43">
        <v>941822.80997315026</v>
      </c>
      <c r="AD55" s="43">
        <v>957919.19987200655</v>
      </c>
      <c r="AE55" s="43">
        <v>974024.56366305915</v>
      </c>
      <c r="AF55" s="43">
        <v>981516.61816972576</v>
      </c>
      <c r="AG55" s="43">
        <v>989234.65149972576</v>
      </c>
      <c r="AH55" s="43">
        <v>1000963.2975997257</v>
      </c>
      <c r="AI55" s="43">
        <v>1007088.2212963923</v>
      </c>
      <c r="AJ55" s="43">
        <v>1015791.8262497257</v>
      </c>
      <c r="AK55" s="43">
        <v>1021978.1028776205</v>
      </c>
      <c r="AL55" s="43">
        <v>1042633.2725548765</v>
      </c>
      <c r="AM55" s="43">
        <v>1058927.7413320553</v>
      </c>
      <c r="AN55" s="43">
        <v>1074997.8609972252</v>
      </c>
      <c r="AO55" s="43">
        <v>1093190.8360168743</v>
      </c>
      <c r="AP55" s="43">
        <v>1105625.9736402079</v>
      </c>
      <c r="AQ55" s="43">
        <v>1111575.6728072078</v>
      </c>
      <c r="AR55" s="43">
        <v>1131619.1892728771</v>
      </c>
      <c r="AS55" s="43">
        <v>1143287.0591262104</v>
      </c>
      <c r="AT55" s="43">
        <v>1148545.1387030527</v>
      </c>
      <c r="AU55" s="43">
        <v>1164272.8218383486</v>
      </c>
      <c r="AV55" s="43">
        <v>1175888.6968227699</v>
      </c>
      <c r="AW55" s="43">
        <v>1189502.7949730915</v>
      </c>
      <c r="AX55" s="43">
        <v>1194364.2862230912</v>
      </c>
      <c r="AY55" s="43">
        <v>1202574.0482164249</v>
      </c>
      <c r="AZ55" s="43">
        <v>1219951.3461469451</v>
      </c>
    </row>
    <row r="56" spans="1:52" x14ac:dyDescent="0.35">
      <c r="A56" s="44" t="s">
        <v>1324</v>
      </c>
      <c r="B56" s="52">
        <v>130744.6</v>
      </c>
      <c r="C56" s="52">
        <v>130819.6</v>
      </c>
      <c r="D56" s="52">
        <v>131217.20000000001</v>
      </c>
      <c r="E56" s="52">
        <v>131077.20000000001</v>
      </c>
      <c r="F56" s="52">
        <v>130415.20000000001</v>
      </c>
      <c r="G56" s="52">
        <v>129006.20000000001</v>
      </c>
      <c r="H56" s="52">
        <v>128705.20000000001</v>
      </c>
      <c r="I56" s="52">
        <v>127621.20000000001</v>
      </c>
      <c r="J56" s="52">
        <v>127955.20000000001</v>
      </c>
      <c r="K56" s="52">
        <v>127424.20000000001</v>
      </c>
      <c r="L56" s="52">
        <v>126442.20000000001</v>
      </c>
      <c r="M56" s="52">
        <v>127001.20000000001</v>
      </c>
      <c r="N56" s="52">
        <v>118426.2</v>
      </c>
      <c r="O56" s="52">
        <v>118709.2</v>
      </c>
      <c r="P56" s="52">
        <v>118818.2</v>
      </c>
      <c r="Q56" s="52">
        <v>117660.2</v>
      </c>
      <c r="R56" s="52">
        <v>116810.2</v>
      </c>
      <c r="S56" s="52">
        <v>116066.15815899581</v>
      </c>
      <c r="T56" s="52">
        <v>114722.15815899581</v>
      </c>
      <c r="U56" s="52">
        <v>114126.89040344763</v>
      </c>
      <c r="V56" s="52">
        <v>113683.98248053541</v>
      </c>
      <c r="W56" s="52">
        <v>113683.98248053541</v>
      </c>
      <c r="X56" s="52">
        <v>109424.98248053541</v>
      </c>
      <c r="Y56" s="52">
        <v>104089.98248053541</v>
      </c>
      <c r="Z56" s="52">
        <v>103049.98248053543</v>
      </c>
      <c r="AA56" s="52">
        <v>103789.89879852707</v>
      </c>
      <c r="AB56" s="52">
        <v>101324.8151165187</v>
      </c>
      <c r="AC56" s="52">
        <v>101324.81511651869</v>
      </c>
      <c r="AD56" s="52">
        <v>102060.04524204168</v>
      </c>
      <c r="AE56" s="52">
        <v>99253.045242041684</v>
      </c>
      <c r="AF56" s="52">
        <v>93396.045242041684</v>
      </c>
      <c r="AG56" s="52">
        <v>88009.045242041713</v>
      </c>
      <c r="AH56" s="52">
        <v>87480.045242041713</v>
      </c>
      <c r="AI56" s="52">
        <v>82202.045242041713</v>
      </c>
      <c r="AJ56" s="52">
        <v>77858.045242041713</v>
      </c>
      <c r="AK56" s="52">
        <v>70508.045242041713</v>
      </c>
      <c r="AL56" s="52">
        <v>70600.045242041699</v>
      </c>
      <c r="AM56" s="52">
        <v>68669.045242041699</v>
      </c>
      <c r="AN56" s="52">
        <v>66057.045242041699</v>
      </c>
      <c r="AO56" s="52">
        <v>67631.045242041699</v>
      </c>
      <c r="AP56" s="52">
        <v>69477.045242041699</v>
      </c>
      <c r="AQ56" s="52">
        <v>65742.045242041699</v>
      </c>
      <c r="AR56" s="52">
        <v>66648.045242041699</v>
      </c>
      <c r="AS56" s="52">
        <v>65682.045242041699</v>
      </c>
      <c r="AT56" s="52">
        <v>64999.045242041699</v>
      </c>
      <c r="AU56" s="52">
        <v>63867.045242041699</v>
      </c>
      <c r="AV56" s="52">
        <v>63355.045242041699</v>
      </c>
      <c r="AW56" s="52">
        <v>61905.845242041702</v>
      </c>
      <c r="AX56" s="52">
        <v>58764.845242041687</v>
      </c>
      <c r="AY56" s="52">
        <v>53544.845242041702</v>
      </c>
      <c r="AZ56" s="52">
        <v>53834.845242041702</v>
      </c>
    </row>
    <row r="57" spans="1:52" x14ac:dyDescent="0.35">
      <c r="A57" s="64" t="s">
        <v>1353</v>
      </c>
      <c r="B57" s="55">
        <v>130744.6</v>
      </c>
      <c r="C57" s="55">
        <v>130819.6</v>
      </c>
      <c r="D57" s="55">
        <v>131217.20000000001</v>
      </c>
      <c r="E57" s="55">
        <v>131077.20000000001</v>
      </c>
      <c r="F57" s="55">
        <v>130415.20000000001</v>
      </c>
      <c r="G57" s="55">
        <v>129006.20000000001</v>
      </c>
      <c r="H57" s="55">
        <v>128705.20000000001</v>
      </c>
      <c r="I57" s="55">
        <v>127621.20000000001</v>
      </c>
      <c r="J57" s="55">
        <v>127955.20000000001</v>
      </c>
      <c r="K57" s="55">
        <v>127424.20000000001</v>
      </c>
      <c r="L57" s="55">
        <v>126442.20000000001</v>
      </c>
      <c r="M57" s="55">
        <v>127001.20000000001</v>
      </c>
      <c r="N57" s="55">
        <v>118426.2</v>
      </c>
      <c r="O57" s="55">
        <v>118709.2</v>
      </c>
      <c r="P57" s="55">
        <v>118818.2</v>
      </c>
      <c r="Q57" s="55">
        <v>117660.2</v>
      </c>
      <c r="R57" s="55">
        <v>116810.2</v>
      </c>
      <c r="S57" s="55">
        <v>116066.15815899581</v>
      </c>
      <c r="T57" s="55">
        <v>114722.15815899581</v>
      </c>
      <c r="U57" s="55">
        <v>114126.89040344763</v>
      </c>
      <c r="V57" s="55">
        <v>113683.98248053541</v>
      </c>
      <c r="W57" s="55">
        <v>113683.98248053541</v>
      </c>
      <c r="X57" s="55">
        <v>109424.98248053541</v>
      </c>
      <c r="Y57" s="55">
        <v>104089.98248053541</v>
      </c>
      <c r="Z57" s="55">
        <v>103049.98248053543</v>
      </c>
      <c r="AA57" s="55">
        <v>103789.89879852707</v>
      </c>
      <c r="AB57" s="55">
        <v>101324.8151165187</v>
      </c>
      <c r="AC57" s="55">
        <v>101324.81511651869</v>
      </c>
      <c r="AD57" s="55">
        <v>102060.04524204168</v>
      </c>
      <c r="AE57" s="55">
        <v>99253.045242041684</v>
      </c>
      <c r="AF57" s="55">
        <v>93396.045242041684</v>
      </c>
      <c r="AG57" s="55">
        <v>88009.045242041713</v>
      </c>
      <c r="AH57" s="55">
        <v>87480.045242041713</v>
      </c>
      <c r="AI57" s="55">
        <v>82202.045242041713</v>
      </c>
      <c r="AJ57" s="55">
        <v>77858.045242041713</v>
      </c>
      <c r="AK57" s="55">
        <v>70508.045242041713</v>
      </c>
      <c r="AL57" s="55">
        <v>70600.045242041699</v>
      </c>
      <c r="AM57" s="55">
        <v>68669.045242041699</v>
      </c>
      <c r="AN57" s="55">
        <v>66057.045242041699</v>
      </c>
      <c r="AO57" s="55">
        <v>67631.045242041699</v>
      </c>
      <c r="AP57" s="55">
        <v>69477.045242041699</v>
      </c>
      <c r="AQ57" s="55">
        <v>65742.045242041699</v>
      </c>
      <c r="AR57" s="55">
        <v>66648.045242041699</v>
      </c>
      <c r="AS57" s="55">
        <v>65682.045242041699</v>
      </c>
      <c r="AT57" s="55">
        <v>64999.045242041699</v>
      </c>
      <c r="AU57" s="55">
        <v>63867.045242041699</v>
      </c>
      <c r="AV57" s="55">
        <v>63355.045242041699</v>
      </c>
      <c r="AW57" s="55">
        <v>61305.845242041702</v>
      </c>
      <c r="AX57" s="55">
        <v>58164.845242041687</v>
      </c>
      <c r="AY57" s="55">
        <v>52944.845242041702</v>
      </c>
      <c r="AZ57" s="55">
        <v>53234.845242041702</v>
      </c>
    </row>
    <row r="58" spans="1:52" x14ac:dyDescent="0.35">
      <c r="A58" s="54" t="s">
        <v>1354</v>
      </c>
      <c r="B58" s="55">
        <v>0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0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0</v>
      </c>
      <c r="AB58" s="55">
        <v>0</v>
      </c>
      <c r="AC58" s="55">
        <v>0</v>
      </c>
      <c r="AD58" s="55">
        <v>0</v>
      </c>
      <c r="AE58" s="55">
        <v>0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</v>
      </c>
      <c r="AM58" s="55">
        <v>0</v>
      </c>
      <c r="AN58" s="55">
        <v>0</v>
      </c>
      <c r="AO58" s="55">
        <v>0</v>
      </c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5">
        <v>600</v>
      </c>
      <c r="AX58" s="55">
        <v>600</v>
      </c>
      <c r="AY58" s="55">
        <v>600</v>
      </c>
      <c r="AZ58" s="55">
        <v>600</v>
      </c>
    </row>
    <row r="59" spans="1:52" x14ac:dyDescent="0.35">
      <c r="A59" s="54" t="s">
        <v>1355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0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0</v>
      </c>
      <c r="AN59" s="55">
        <v>0</v>
      </c>
      <c r="AO59" s="55">
        <v>0</v>
      </c>
      <c r="AP59" s="55">
        <v>0</v>
      </c>
      <c r="AQ59" s="55">
        <v>0</v>
      </c>
      <c r="AR59" s="55">
        <v>0</v>
      </c>
      <c r="AS59" s="55">
        <v>0</v>
      </c>
      <c r="AT59" s="55">
        <v>0</v>
      </c>
      <c r="AU59" s="55">
        <v>0</v>
      </c>
      <c r="AV59" s="55">
        <v>0</v>
      </c>
      <c r="AW59" s="55">
        <v>0</v>
      </c>
      <c r="AX59" s="55">
        <v>0</v>
      </c>
      <c r="AY59" s="55">
        <v>0</v>
      </c>
      <c r="AZ59" s="55">
        <v>0</v>
      </c>
    </row>
    <row r="60" spans="1:52" x14ac:dyDescent="0.35">
      <c r="A60" s="45" t="s">
        <v>1325</v>
      </c>
      <c r="B60" s="46">
        <v>243743.24960590756</v>
      </c>
      <c r="C60" s="46">
        <v>243952.0370871106</v>
      </c>
      <c r="D60" s="46">
        <v>247407.89622945877</v>
      </c>
      <c r="E60" s="46">
        <v>249780.70422945882</v>
      </c>
      <c r="F60" s="46">
        <v>254199.36841695878</v>
      </c>
      <c r="G60" s="46">
        <v>260097.71841695867</v>
      </c>
      <c r="H60" s="46">
        <v>265597.35841695871</v>
      </c>
      <c r="I60" s="46">
        <v>272182.93883801135</v>
      </c>
      <c r="J60" s="46">
        <v>276805.86868011666</v>
      </c>
      <c r="K60" s="46">
        <v>281543.17168485594</v>
      </c>
      <c r="L60" s="46">
        <v>291452.22209410375</v>
      </c>
      <c r="M60" s="46">
        <v>294557.40790514671</v>
      </c>
      <c r="N60" s="46">
        <v>294421.19016778952</v>
      </c>
      <c r="O60" s="46">
        <v>288499.69656042999</v>
      </c>
      <c r="P60" s="46">
        <v>287031.1414756786</v>
      </c>
      <c r="Q60" s="46">
        <v>282516.70714234526</v>
      </c>
      <c r="R60" s="46">
        <v>276572.23155631934</v>
      </c>
      <c r="S60" s="46">
        <v>268703.84001030482</v>
      </c>
      <c r="T60" s="46">
        <v>265842.16246771376</v>
      </c>
      <c r="U60" s="46">
        <v>261417.26926198913</v>
      </c>
      <c r="V60" s="46">
        <v>256787.00966155427</v>
      </c>
      <c r="W60" s="46">
        <v>260805.27466155429</v>
      </c>
      <c r="X60" s="46">
        <v>260668.97891155432</v>
      </c>
      <c r="Y60" s="46">
        <v>258260.2707289228</v>
      </c>
      <c r="Z60" s="46">
        <v>263039.96497892274</v>
      </c>
      <c r="AA60" s="46">
        <v>268014.99560892273</v>
      </c>
      <c r="AB60" s="46">
        <v>273257.30176892283</v>
      </c>
      <c r="AC60" s="46">
        <v>275464.45445892267</v>
      </c>
      <c r="AD60" s="46">
        <v>276294.91245892277</v>
      </c>
      <c r="AE60" s="46">
        <v>275505.68345997535</v>
      </c>
      <c r="AF60" s="46">
        <v>271936.63216997532</v>
      </c>
      <c r="AG60" s="46">
        <v>269042.25910997536</v>
      </c>
      <c r="AH60" s="46">
        <v>267204.74041997531</v>
      </c>
      <c r="AI60" s="46">
        <v>265262.17731997534</v>
      </c>
      <c r="AJ60" s="46">
        <v>261930.50530997527</v>
      </c>
      <c r="AK60" s="46">
        <v>257307.15477787011</v>
      </c>
      <c r="AL60" s="46">
        <v>253870.15176179286</v>
      </c>
      <c r="AM60" s="46">
        <v>247493.70749897143</v>
      </c>
      <c r="AN60" s="46">
        <v>241867.66523414163</v>
      </c>
      <c r="AO60" s="46">
        <v>237639.65823045743</v>
      </c>
      <c r="AP60" s="46">
        <v>228040.10823045741</v>
      </c>
      <c r="AQ60" s="46">
        <v>220780.3832304574</v>
      </c>
      <c r="AR60" s="46">
        <v>221126.89144576047</v>
      </c>
      <c r="AS60" s="46">
        <v>218658.84944576045</v>
      </c>
      <c r="AT60" s="46">
        <v>211603.02425260254</v>
      </c>
      <c r="AU60" s="46">
        <v>208034.63484628679</v>
      </c>
      <c r="AV60" s="46">
        <v>202138.60124737505</v>
      </c>
      <c r="AW60" s="46">
        <v>197657.91506436319</v>
      </c>
      <c r="AX60" s="46">
        <v>190181.35206436322</v>
      </c>
      <c r="AY60" s="46">
        <v>188612.41522436321</v>
      </c>
      <c r="AZ60" s="46">
        <v>185690.6919048836</v>
      </c>
    </row>
    <row r="61" spans="1:52" s="49" customFormat="1" ht="15" customHeight="1" x14ac:dyDescent="0.3">
      <c r="A61" s="47" t="s">
        <v>1326</v>
      </c>
      <c r="B61" s="48">
        <v>73849.186358775507</v>
      </c>
      <c r="C61" s="48">
        <v>72885.686358775507</v>
      </c>
      <c r="D61" s="48">
        <v>73834.086358775516</v>
      </c>
      <c r="E61" s="48">
        <v>72482.086358775516</v>
      </c>
      <c r="F61" s="48">
        <v>72666.086358775516</v>
      </c>
      <c r="G61" s="48">
        <v>69115.786358775513</v>
      </c>
      <c r="H61" s="48">
        <v>68657.286358775513</v>
      </c>
      <c r="I61" s="48">
        <v>68098.086358775516</v>
      </c>
      <c r="J61" s="48">
        <v>69225.786358775513</v>
      </c>
      <c r="K61" s="48">
        <v>68650.786358775513</v>
      </c>
      <c r="L61" s="48">
        <v>68957.786358775513</v>
      </c>
      <c r="M61" s="48">
        <v>68298.286358775527</v>
      </c>
      <c r="N61" s="48">
        <v>69472.086358775516</v>
      </c>
      <c r="O61" s="48">
        <v>65899.086358775516</v>
      </c>
      <c r="P61" s="48">
        <v>64649.853947708325</v>
      </c>
      <c r="Q61" s="48">
        <v>64866.653947708321</v>
      </c>
      <c r="R61" s="48">
        <v>63275.990177708329</v>
      </c>
      <c r="S61" s="48">
        <v>60698.221847806708</v>
      </c>
      <c r="T61" s="48">
        <v>61593.084268188861</v>
      </c>
      <c r="U61" s="48">
        <v>61735.343291543453</v>
      </c>
      <c r="V61" s="48">
        <v>58600.243291543447</v>
      </c>
      <c r="W61" s="48">
        <v>57230.743291543447</v>
      </c>
      <c r="X61" s="48">
        <v>55370.043291543443</v>
      </c>
      <c r="Y61" s="48">
        <v>53427.172161543436</v>
      </c>
      <c r="Z61" s="48">
        <v>48459.777831543441</v>
      </c>
      <c r="AA61" s="48">
        <v>46963.330461543432</v>
      </c>
      <c r="AB61" s="48">
        <v>45444.793621543431</v>
      </c>
      <c r="AC61" s="48">
        <v>43055.493621543435</v>
      </c>
      <c r="AD61" s="48">
        <v>42418.393621543437</v>
      </c>
      <c r="AE61" s="48">
        <v>40011.893621543437</v>
      </c>
      <c r="AF61" s="48">
        <v>36046.979331543436</v>
      </c>
      <c r="AG61" s="48">
        <v>33873.979331543436</v>
      </c>
      <c r="AH61" s="48">
        <v>30978.779331543436</v>
      </c>
      <c r="AI61" s="48">
        <v>29650.679331543437</v>
      </c>
      <c r="AJ61" s="48">
        <v>28515.679331543433</v>
      </c>
      <c r="AK61" s="48">
        <v>27116.679331543433</v>
      </c>
      <c r="AL61" s="48">
        <v>26212.679331543433</v>
      </c>
      <c r="AM61" s="48">
        <v>25381.279331543436</v>
      </c>
      <c r="AN61" s="48">
        <v>23243.179331543433</v>
      </c>
      <c r="AO61" s="48">
        <v>22028.679331543433</v>
      </c>
      <c r="AP61" s="48">
        <v>20377.179331543433</v>
      </c>
      <c r="AQ61" s="48">
        <v>19560.779331543436</v>
      </c>
      <c r="AR61" s="48">
        <v>18318.979331733342</v>
      </c>
      <c r="AS61" s="48">
        <v>18318.479331733342</v>
      </c>
      <c r="AT61" s="48">
        <v>17958.479331733342</v>
      </c>
      <c r="AU61" s="48">
        <v>17338.479331733342</v>
      </c>
      <c r="AV61" s="48">
        <v>17247.079331733345</v>
      </c>
      <c r="AW61" s="48">
        <v>17247.079331733345</v>
      </c>
      <c r="AX61" s="48">
        <v>14465.079331733343</v>
      </c>
      <c r="AY61" s="48">
        <v>13879.079331733343</v>
      </c>
      <c r="AZ61" s="48">
        <v>13858.079331733343</v>
      </c>
    </row>
    <row r="62" spans="1:52" s="49" customFormat="1" ht="15" customHeight="1" x14ac:dyDescent="0.3">
      <c r="A62" s="61" t="s">
        <v>1356</v>
      </c>
      <c r="B62" s="55">
        <v>630.63241106719363</v>
      </c>
      <c r="C62" s="55">
        <v>630.63241106719363</v>
      </c>
      <c r="D62" s="55">
        <v>630.63241106719363</v>
      </c>
      <c r="E62" s="55">
        <v>630.63241106719363</v>
      </c>
      <c r="F62" s="55">
        <v>630.63241106719363</v>
      </c>
      <c r="G62" s="55">
        <v>630.63241106719363</v>
      </c>
      <c r="H62" s="55">
        <v>630.63241106719363</v>
      </c>
      <c r="I62" s="55">
        <v>630.63241106719363</v>
      </c>
      <c r="J62" s="55">
        <v>630.63241106719363</v>
      </c>
      <c r="K62" s="55">
        <v>630.63241106719363</v>
      </c>
      <c r="L62" s="55">
        <v>630.63241106719363</v>
      </c>
      <c r="M62" s="55">
        <v>630.63241106719363</v>
      </c>
      <c r="N62" s="55">
        <v>630.63241106719363</v>
      </c>
      <c r="O62" s="55">
        <v>630.63241106719363</v>
      </c>
      <c r="P62" s="55">
        <v>350</v>
      </c>
      <c r="Q62" s="55">
        <v>350</v>
      </c>
      <c r="R62" s="55">
        <v>350</v>
      </c>
      <c r="S62" s="55">
        <v>350</v>
      </c>
      <c r="T62" s="55">
        <v>350</v>
      </c>
      <c r="U62" s="55">
        <v>350</v>
      </c>
      <c r="V62" s="55">
        <v>350</v>
      </c>
      <c r="W62" s="55">
        <v>350</v>
      </c>
      <c r="X62" s="55">
        <v>350</v>
      </c>
      <c r="Y62" s="55">
        <v>350</v>
      </c>
      <c r="Z62" s="55">
        <v>350</v>
      </c>
      <c r="AA62" s="55">
        <v>350</v>
      </c>
      <c r="AB62" s="55">
        <v>350</v>
      </c>
      <c r="AC62" s="55">
        <v>350</v>
      </c>
      <c r="AD62" s="55">
        <v>350</v>
      </c>
      <c r="AE62" s="55">
        <v>350</v>
      </c>
      <c r="AF62" s="55">
        <v>350</v>
      </c>
      <c r="AG62" s="55">
        <v>350</v>
      </c>
      <c r="AH62" s="55">
        <v>350</v>
      </c>
      <c r="AI62" s="55">
        <v>0</v>
      </c>
      <c r="AJ62" s="55">
        <v>0</v>
      </c>
      <c r="AK62" s="55">
        <v>0</v>
      </c>
      <c r="AL62" s="55">
        <v>0</v>
      </c>
      <c r="AM62" s="55">
        <v>0</v>
      </c>
      <c r="AN62" s="55">
        <v>0</v>
      </c>
      <c r="AO62" s="55">
        <v>0</v>
      </c>
      <c r="AP62" s="55">
        <v>0</v>
      </c>
      <c r="AQ62" s="55">
        <v>0</v>
      </c>
      <c r="AR62" s="55">
        <v>0</v>
      </c>
      <c r="AS62" s="55">
        <v>0</v>
      </c>
      <c r="AT62" s="55">
        <v>0</v>
      </c>
      <c r="AU62" s="55">
        <v>0</v>
      </c>
      <c r="AV62" s="55">
        <v>0</v>
      </c>
      <c r="AW62" s="55">
        <v>0</v>
      </c>
      <c r="AX62" s="55">
        <v>0</v>
      </c>
      <c r="AY62" s="55">
        <v>0</v>
      </c>
      <c r="AZ62" s="55">
        <v>0</v>
      </c>
    </row>
    <row r="63" spans="1:52" s="49" customFormat="1" ht="15" customHeight="1" x14ac:dyDescent="0.3">
      <c r="A63" s="61" t="s">
        <v>1357</v>
      </c>
      <c r="B63" s="55">
        <v>6871.7142857142853</v>
      </c>
      <c r="C63" s="55">
        <v>6871.7142857142853</v>
      </c>
      <c r="D63" s="55">
        <v>6871.7142857142853</v>
      </c>
      <c r="E63" s="55">
        <v>6871.7142857142853</v>
      </c>
      <c r="F63" s="55">
        <v>7241.7142857142853</v>
      </c>
      <c r="G63" s="55">
        <v>7241.7142857142853</v>
      </c>
      <c r="H63" s="55">
        <v>7241.7142857142853</v>
      </c>
      <c r="I63" s="55">
        <v>7241.7142857142853</v>
      </c>
      <c r="J63" s="55">
        <v>9681.7142857142862</v>
      </c>
      <c r="K63" s="55">
        <v>9681.7142857142862</v>
      </c>
      <c r="L63" s="55">
        <v>10436.714285714286</v>
      </c>
      <c r="M63" s="55">
        <v>11236.714285714288</v>
      </c>
      <c r="N63" s="55">
        <v>12036.714285714288</v>
      </c>
      <c r="O63" s="55">
        <v>12036.714285714288</v>
      </c>
      <c r="P63" s="55">
        <v>12836.714285714288</v>
      </c>
      <c r="Q63" s="55">
        <v>13863.714285714288</v>
      </c>
      <c r="R63" s="55">
        <v>13863.714285714288</v>
      </c>
      <c r="S63" s="55">
        <v>14926.87218045113</v>
      </c>
      <c r="T63" s="55">
        <v>15826.87218045113</v>
      </c>
      <c r="U63" s="55">
        <v>15826.87218045113</v>
      </c>
      <c r="V63" s="55">
        <v>15826.87218045113</v>
      </c>
      <c r="W63" s="55">
        <v>15826.87218045113</v>
      </c>
      <c r="X63" s="55">
        <v>15826.87218045113</v>
      </c>
      <c r="Y63" s="55">
        <v>15826.87218045113</v>
      </c>
      <c r="Z63" s="55">
        <v>14716.87218045113</v>
      </c>
      <c r="AA63" s="55">
        <v>14716.87218045113</v>
      </c>
      <c r="AB63" s="55">
        <v>14716.87218045113</v>
      </c>
      <c r="AC63" s="55">
        <v>14318.87218045113</v>
      </c>
      <c r="AD63" s="55">
        <v>14318.87218045113</v>
      </c>
      <c r="AE63" s="55">
        <v>14318.87218045113</v>
      </c>
      <c r="AF63" s="55">
        <v>12818.15789045113</v>
      </c>
      <c r="AG63" s="55">
        <v>12818.15789045113</v>
      </c>
      <c r="AH63" s="55">
        <v>12818.15789045113</v>
      </c>
      <c r="AI63" s="55">
        <v>12818.15789045113</v>
      </c>
      <c r="AJ63" s="55">
        <v>12318.15789045113</v>
      </c>
      <c r="AK63" s="55">
        <v>12318.15789045113</v>
      </c>
      <c r="AL63" s="55">
        <v>12318.15789045113</v>
      </c>
      <c r="AM63" s="55">
        <v>12318.15789045113</v>
      </c>
      <c r="AN63" s="55">
        <v>11078.15789045113</v>
      </c>
      <c r="AO63" s="55">
        <v>9865.1578904511298</v>
      </c>
      <c r="AP63" s="55">
        <v>9185.1578904511298</v>
      </c>
      <c r="AQ63" s="55">
        <v>9185.1578904511298</v>
      </c>
      <c r="AR63" s="55">
        <v>9185.1578904511298</v>
      </c>
      <c r="AS63" s="55">
        <v>9185.1578904511298</v>
      </c>
      <c r="AT63" s="55">
        <v>9185.1578904511298</v>
      </c>
      <c r="AU63" s="55">
        <v>9185.1578904511298</v>
      </c>
      <c r="AV63" s="55">
        <v>9185.1578904511298</v>
      </c>
      <c r="AW63" s="55">
        <v>9185.1578904511298</v>
      </c>
      <c r="AX63" s="55">
        <v>7205.1578904511289</v>
      </c>
      <c r="AY63" s="55">
        <v>7205.1578904511289</v>
      </c>
      <c r="AZ63" s="55">
        <v>7205.1578904511289</v>
      </c>
    </row>
    <row r="64" spans="1:52" s="49" customFormat="1" ht="15" customHeight="1" x14ac:dyDescent="0.3">
      <c r="A64" s="61" t="s">
        <v>1358</v>
      </c>
      <c r="B64" s="55">
        <v>2229</v>
      </c>
      <c r="C64" s="55">
        <v>2229</v>
      </c>
      <c r="D64" s="55">
        <v>2229</v>
      </c>
      <c r="E64" s="55">
        <v>2229</v>
      </c>
      <c r="F64" s="55">
        <v>2229</v>
      </c>
      <c r="G64" s="55">
        <v>2229</v>
      </c>
      <c r="H64" s="55">
        <v>2229</v>
      </c>
      <c r="I64" s="55">
        <v>2229</v>
      </c>
      <c r="J64" s="55">
        <v>2229</v>
      </c>
      <c r="K64" s="55">
        <v>2229</v>
      </c>
      <c r="L64" s="55">
        <v>2250</v>
      </c>
      <c r="M64" s="55">
        <v>2250</v>
      </c>
      <c r="N64" s="55">
        <v>2250</v>
      </c>
      <c r="O64" s="55">
        <v>2250</v>
      </c>
      <c r="P64" s="55">
        <v>2250</v>
      </c>
      <c r="Q64" s="55">
        <v>2250</v>
      </c>
      <c r="R64" s="55">
        <v>2250</v>
      </c>
      <c r="S64" s="55">
        <v>2250</v>
      </c>
      <c r="T64" s="55">
        <v>2250</v>
      </c>
      <c r="U64" s="55">
        <v>2250</v>
      </c>
      <c r="V64" s="55">
        <v>2250</v>
      </c>
      <c r="W64" s="55">
        <v>2250</v>
      </c>
      <c r="X64" s="55">
        <v>2250</v>
      </c>
      <c r="Y64" s="55">
        <v>2250</v>
      </c>
      <c r="Z64" s="55">
        <v>2250</v>
      </c>
      <c r="AA64" s="55">
        <v>1945</v>
      </c>
      <c r="AB64" s="55">
        <v>1640</v>
      </c>
      <c r="AC64" s="55">
        <v>1335</v>
      </c>
      <c r="AD64" s="55">
        <v>1335</v>
      </c>
      <c r="AE64" s="55">
        <v>1030</v>
      </c>
      <c r="AF64" s="55">
        <v>905</v>
      </c>
      <c r="AG64" s="55">
        <v>905</v>
      </c>
      <c r="AH64" s="55">
        <v>905</v>
      </c>
      <c r="AI64" s="55">
        <v>600</v>
      </c>
      <c r="AJ64" s="55">
        <v>600</v>
      </c>
      <c r="AK64" s="55">
        <v>21</v>
      </c>
      <c r="AL64" s="55">
        <v>21</v>
      </c>
      <c r="AM64" s="55">
        <v>21</v>
      </c>
      <c r="AN64" s="55">
        <v>21</v>
      </c>
      <c r="AO64" s="55">
        <v>21</v>
      </c>
      <c r="AP64" s="55">
        <v>21</v>
      </c>
      <c r="AQ64" s="55">
        <v>21</v>
      </c>
      <c r="AR64" s="55">
        <v>21</v>
      </c>
      <c r="AS64" s="55">
        <v>21</v>
      </c>
      <c r="AT64" s="55">
        <v>21</v>
      </c>
      <c r="AU64" s="55">
        <v>21</v>
      </c>
      <c r="AV64" s="55">
        <v>21</v>
      </c>
      <c r="AW64" s="55">
        <v>21</v>
      </c>
      <c r="AX64" s="55">
        <v>21</v>
      </c>
      <c r="AY64" s="55">
        <v>21</v>
      </c>
      <c r="AZ64" s="55">
        <v>0</v>
      </c>
    </row>
    <row r="65" spans="1:52" s="49" customFormat="1" ht="15" customHeight="1" x14ac:dyDescent="0.3">
      <c r="A65" s="61" t="s">
        <v>1347</v>
      </c>
      <c r="B65" s="55">
        <v>64117.839661994039</v>
      </c>
      <c r="C65" s="55">
        <v>63154.339661994039</v>
      </c>
      <c r="D65" s="55">
        <v>64102.739661994041</v>
      </c>
      <c r="E65" s="55">
        <v>62750.739661994041</v>
      </c>
      <c r="F65" s="55">
        <v>62564.739661994041</v>
      </c>
      <c r="G65" s="55">
        <v>59014.439661994038</v>
      </c>
      <c r="H65" s="55">
        <v>58555.939661994038</v>
      </c>
      <c r="I65" s="55">
        <v>57996.739661994041</v>
      </c>
      <c r="J65" s="55">
        <v>56684.439661994038</v>
      </c>
      <c r="K65" s="55">
        <v>56109.439661994038</v>
      </c>
      <c r="L65" s="55">
        <v>55640.439661994038</v>
      </c>
      <c r="M65" s="55">
        <v>54180.939661994038</v>
      </c>
      <c r="N65" s="55">
        <v>54554.739661994041</v>
      </c>
      <c r="O65" s="55">
        <v>50981.739661994041</v>
      </c>
      <c r="P65" s="55">
        <v>49213.139661994035</v>
      </c>
      <c r="Q65" s="55">
        <v>48402.939661994031</v>
      </c>
      <c r="R65" s="55">
        <v>46812.275891994039</v>
      </c>
      <c r="S65" s="55">
        <v>43171.349667355586</v>
      </c>
      <c r="T65" s="55">
        <v>43166.212087737738</v>
      </c>
      <c r="U65" s="55">
        <v>43308.471111092316</v>
      </c>
      <c r="V65" s="55">
        <v>40173.371111092318</v>
      </c>
      <c r="W65" s="55">
        <v>38803.871111092318</v>
      </c>
      <c r="X65" s="55">
        <v>36943.171111092313</v>
      </c>
      <c r="Y65" s="55">
        <v>35000.299981092307</v>
      </c>
      <c r="Z65" s="55">
        <v>31142.905651092311</v>
      </c>
      <c r="AA65" s="55">
        <v>29951.458281092306</v>
      </c>
      <c r="AB65" s="55">
        <v>28737.921441092305</v>
      </c>
      <c r="AC65" s="55">
        <v>27051.621441092306</v>
      </c>
      <c r="AD65" s="55">
        <v>26414.521441092307</v>
      </c>
      <c r="AE65" s="55">
        <v>24313.021441092307</v>
      </c>
      <c r="AF65" s="55">
        <v>21973.821441092306</v>
      </c>
      <c r="AG65" s="55">
        <v>19800.821441092306</v>
      </c>
      <c r="AH65" s="55">
        <v>16905.621441092306</v>
      </c>
      <c r="AI65" s="55">
        <v>16232.521441092307</v>
      </c>
      <c r="AJ65" s="55">
        <v>15597.521441092305</v>
      </c>
      <c r="AK65" s="55">
        <v>14777.521441092305</v>
      </c>
      <c r="AL65" s="55">
        <v>13873.521441092305</v>
      </c>
      <c r="AM65" s="55">
        <v>13042.121441092306</v>
      </c>
      <c r="AN65" s="55">
        <v>12144.021441092305</v>
      </c>
      <c r="AO65" s="55">
        <v>12142.521441092305</v>
      </c>
      <c r="AP65" s="55">
        <v>11171.021441092305</v>
      </c>
      <c r="AQ65" s="55">
        <v>10354.621441092306</v>
      </c>
      <c r="AR65" s="55">
        <v>9112.8214412822126</v>
      </c>
      <c r="AS65" s="55">
        <v>9112.3214412822126</v>
      </c>
      <c r="AT65" s="55">
        <v>8752.3214412822126</v>
      </c>
      <c r="AU65" s="55">
        <v>8132.3214412822135</v>
      </c>
      <c r="AV65" s="55">
        <v>8040.9214412822139</v>
      </c>
      <c r="AW65" s="55">
        <v>8040.9214412822139</v>
      </c>
      <c r="AX65" s="55">
        <v>7238.9214412822139</v>
      </c>
      <c r="AY65" s="55">
        <v>6652.9214412822139</v>
      </c>
      <c r="AZ65" s="55">
        <v>6652.9214412822139</v>
      </c>
    </row>
    <row r="66" spans="1:52" s="49" customFormat="1" ht="15" customHeight="1" x14ac:dyDescent="0.3">
      <c r="A66" s="50" t="s">
        <v>1327</v>
      </c>
      <c r="B66" s="51">
        <v>52639.473684210527</v>
      </c>
      <c r="C66" s="51">
        <v>52207.473684210527</v>
      </c>
      <c r="D66" s="51">
        <v>52851.473684210527</v>
      </c>
      <c r="E66" s="51">
        <v>51459.473684210527</v>
      </c>
      <c r="F66" s="51">
        <v>51445.073684210525</v>
      </c>
      <c r="G66" s="51">
        <v>50973.073684210525</v>
      </c>
      <c r="H66" s="51">
        <v>50596.073684210525</v>
      </c>
      <c r="I66" s="51">
        <v>50651.173684210524</v>
      </c>
      <c r="J66" s="51">
        <v>52194.173684210524</v>
      </c>
      <c r="K66" s="51">
        <v>53317.173684210524</v>
      </c>
      <c r="L66" s="51">
        <v>52957.173684210524</v>
      </c>
      <c r="M66" s="51">
        <v>53902.473684210527</v>
      </c>
      <c r="N66" s="51">
        <v>53318.473684210527</v>
      </c>
      <c r="O66" s="51">
        <v>52800.473684210527</v>
      </c>
      <c r="P66" s="51">
        <v>52102.473684210527</v>
      </c>
      <c r="Q66" s="51">
        <v>51668.873684210528</v>
      </c>
      <c r="R66" s="51">
        <v>51470.292214561967</v>
      </c>
      <c r="S66" s="51">
        <v>50938.751914160021</v>
      </c>
      <c r="T66" s="51">
        <v>49928.751914160021</v>
      </c>
      <c r="U66" s="51">
        <v>48137.172964160025</v>
      </c>
      <c r="V66" s="51">
        <v>44348.233833725237</v>
      </c>
      <c r="W66" s="51">
        <v>42118.233833725237</v>
      </c>
      <c r="X66" s="51">
        <v>40680.075943725235</v>
      </c>
      <c r="Y66" s="51">
        <v>38901.707523725243</v>
      </c>
      <c r="Z66" s="51">
        <v>38214.339103725237</v>
      </c>
      <c r="AA66" s="51">
        <v>35702.339103725237</v>
      </c>
      <c r="AB66" s="51">
        <v>34415.339103725237</v>
      </c>
      <c r="AC66" s="51">
        <v>33045.339103725237</v>
      </c>
      <c r="AD66" s="51">
        <v>31100.339103725237</v>
      </c>
      <c r="AE66" s="51">
        <v>30270.339103725237</v>
      </c>
      <c r="AF66" s="51">
        <v>28440.339103725237</v>
      </c>
      <c r="AG66" s="51">
        <v>25502.339103725237</v>
      </c>
      <c r="AH66" s="51">
        <v>25002.339103725237</v>
      </c>
      <c r="AI66" s="51">
        <v>24172.339103725237</v>
      </c>
      <c r="AJ66" s="51">
        <v>22432.339103725237</v>
      </c>
      <c r="AK66" s="51">
        <v>19737.339101619975</v>
      </c>
      <c r="AL66" s="51">
        <v>19017.339101619975</v>
      </c>
      <c r="AM66" s="51">
        <v>17667.339101619975</v>
      </c>
      <c r="AN66" s="51">
        <v>16587.339101619975</v>
      </c>
      <c r="AO66" s="51">
        <v>16415.339101619975</v>
      </c>
      <c r="AP66" s="51">
        <v>16290.339101619975</v>
      </c>
      <c r="AQ66" s="51">
        <v>15230.939101619973</v>
      </c>
      <c r="AR66" s="51">
        <v>14405.939101619973</v>
      </c>
      <c r="AS66" s="51">
        <v>12432.939101619973</v>
      </c>
      <c r="AT66" s="51">
        <v>9677.6390995147085</v>
      </c>
      <c r="AU66" s="51">
        <v>8839.6390995147085</v>
      </c>
      <c r="AV66" s="51">
        <v>8539.6390995147085</v>
      </c>
      <c r="AW66" s="51">
        <v>7195.1390995147085</v>
      </c>
      <c r="AX66" s="51">
        <v>6725.1390995147085</v>
      </c>
      <c r="AY66" s="51">
        <v>6725.1390995147085</v>
      </c>
      <c r="AZ66" s="51">
        <v>6725.1390995147085</v>
      </c>
    </row>
    <row r="67" spans="1:52" s="49" customFormat="1" ht="15" customHeight="1" x14ac:dyDescent="0.3">
      <c r="A67" s="61" t="s">
        <v>1356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0</v>
      </c>
      <c r="AD67" s="55">
        <v>0</v>
      </c>
      <c r="AE67" s="55">
        <v>0</v>
      </c>
      <c r="AF67" s="55">
        <v>0</v>
      </c>
      <c r="AG67" s="55">
        <v>0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  <c r="AS67" s="55">
        <v>0</v>
      </c>
      <c r="AT67" s="55">
        <v>0</v>
      </c>
      <c r="AU67" s="55">
        <v>0</v>
      </c>
      <c r="AV67" s="55">
        <v>0</v>
      </c>
      <c r="AW67" s="55">
        <v>0</v>
      </c>
      <c r="AX67" s="55">
        <v>0</v>
      </c>
      <c r="AY67" s="55">
        <v>0</v>
      </c>
      <c r="AZ67" s="55">
        <v>0</v>
      </c>
    </row>
    <row r="68" spans="1:52" s="49" customFormat="1" ht="15" customHeight="1" x14ac:dyDescent="0.3">
      <c r="A68" s="61" t="s">
        <v>1357</v>
      </c>
      <c r="B68" s="55">
        <v>5749.5</v>
      </c>
      <c r="C68" s="55">
        <v>5749.5</v>
      </c>
      <c r="D68" s="55">
        <v>6727.5</v>
      </c>
      <c r="E68" s="55">
        <v>6727.5</v>
      </c>
      <c r="F68" s="55">
        <v>6727.5</v>
      </c>
      <c r="G68" s="55">
        <v>6727.5</v>
      </c>
      <c r="H68" s="55">
        <v>6727.5</v>
      </c>
      <c r="I68" s="55">
        <v>7191.5</v>
      </c>
      <c r="J68" s="55">
        <v>8996.5</v>
      </c>
      <c r="K68" s="55">
        <v>10096.5</v>
      </c>
      <c r="L68" s="55">
        <v>10096.5</v>
      </c>
      <c r="M68" s="55">
        <v>10954.5</v>
      </c>
      <c r="N68" s="55">
        <v>10954.5</v>
      </c>
      <c r="O68" s="55">
        <v>10954.5</v>
      </c>
      <c r="P68" s="55">
        <v>10954.5</v>
      </c>
      <c r="Q68" s="55">
        <v>10954.5</v>
      </c>
      <c r="R68" s="55">
        <v>11567.918530351439</v>
      </c>
      <c r="S68" s="55">
        <v>11567.918530351439</v>
      </c>
      <c r="T68" s="55">
        <v>11567.918530351439</v>
      </c>
      <c r="U68" s="55">
        <v>11567.918530351439</v>
      </c>
      <c r="V68" s="55">
        <v>11567.918530351439</v>
      </c>
      <c r="W68" s="55">
        <v>11567.918530351439</v>
      </c>
      <c r="X68" s="55">
        <v>11567.918530351439</v>
      </c>
      <c r="Y68" s="55">
        <v>11567.918530351439</v>
      </c>
      <c r="Z68" s="55">
        <v>11567.918530351439</v>
      </c>
      <c r="AA68" s="55">
        <v>11567.918530351439</v>
      </c>
      <c r="AB68" s="55">
        <v>11567.918530351439</v>
      </c>
      <c r="AC68" s="55">
        <v>11567.918530351439</v>
      </c>
      <c r="AD68" s="55">
        <v>11567.918530351439</v>
      </c>
      <c r="AE68" s="55">
        <v>11567.918530351439</v>
      </c>
      <c r="AF68" s="55">
        <v>11567.918530351439</v>
      </c>
      <c r="AG68" s="55">
        <v>11567.918530351439</v>
      </c>
      <c r="AH68" s="55">
        <v>11567.918530351439</v>
      </c>
      <c r="AI68" s="55">
        <v>11567.918530351439</v>
      </c>
      <c r="AJ68" s="55">
        <v>11567.918530351439</v>
      </c>
      <c r="AK68" s="55">
        <v>11567.918530351439</v>
      </c>
      <c r="AL68" s="55">
        <v>11567.918530351439</v>
      </c>
      <c r="AM68" s="55">
        <v>11567.918530351439</v>
      </c>
      <c r="AN68" s="55">
        <v>11567.918530351439</v>
      </c>
      <c r="AO68" s="55">
        <v>11567.918530351439</v>
      </c>
      <c r="AP68" s="55">
        <v>11567.918530351439</v>
      </c>
      <c r="AQ68" s="55">
        <v>10607.918530351439</v>
      </c>
      <c r="AR68" s="55">
        <v>9782.9185303514387</v>
      </c>
      <c r="AS68" s="55">
        <v>8024.9185303514378</v>
      </c>
      <c r="AT68" s="55">
        <v>6184.9185303514378</v>
      </c>
      <c r="AU68" s="55">
        <v>6184.9185303514378</v>
      </c>
      <c r="AV68" s="55">
        <v>6184.9185303514378</v>
      </c>
      <c r="AW68" s="55">
        <v>4840.4185303514378</v>
      </c>
      <c r="AX68" s="55">
        <v>4840.4185303514378</v>
      </c>
      <c r="AY68" s="55">
        <v>4840.4185303514378</v>
      </c>
      <c r="AZ68" s="55">
        <v>4840.4185303514378</v>
      </c>
    </row>
    <row r="69" spans="1:52" s="49" customFormat="1" ht="15" customHeight="1" x14ac:dyDescent="0.3">
      <c r="A69" s="61" t="s">
        <v>1358</v>
      </c>
      <c r="B69" s="55">
        <v>0</v>
      </c>
      <c r="C69" s="55">
        <v>0</v>
      </c>
      <c r="D69" s="55">
        <v>0</v>
      </c>
      <c r="E69" s="55">
        <v>215</v>
      </c>
      <c r="F69" s="55">
        <v>430</v>
      </c>
      <c r="G69" s="55">
        <v>430</v>
      </c>
      <c r="H69" s="55">
        <v>430</v>
      </c>
      <c r="I69" s="55">
        <v>430</v>
      </c>
      <c r="J69" s="55">
        <v>430</v>
      </c>
      <c r="K69" s="55">
        <v>430</v>
      </c>
      <c r="L69" s="55">
        <v>430</v>
      </c>
      <c r="M69" s="55">
        <v>430</v>
      </c>
      <c r="N69" s="55">
        <v>430</v>
      </c>
      <c r="O69" s="55">
        <v>430</v>
      </c>
      <c r="P69" s="55">
        <v>430</v>
      </c>
      <c r="Q69" s="55">
        <v>430</v>
      </c>
      <c r="R69" s="55">
        <v>430</v>
      </c>
      <c r="S69" s="55">
        <v>731.4596995980537</v>
      </c>
      <c r="T69" s="55">
        <v>731.4596995980537</v>
      </c>
      <c r="U69" s="55">
        <v>731.4596995980537</v>
      </c>
      <c r="V69" s="55">
        <v>731.4596995980537</v>
      </c>
      <c r="W69" s="55">
        <v>731.4596995980537</v>
      </c>
      <c r="X69" s="55">
        <v>731.4596995980537</v>
      </c>
      <c r="Y69" s="55">
        <v>731.4596995980537</v>
      </c>
      <c r="Z69" s="55">
        <v>731.4596995980537</v>
      </c>
      <c r="AA69" s="55">
        <v>731.4596995980537</v>
      </c>
      <c r="AB69" s="55">
        <v>731.4596995980537</v>
      </c>
      <c r="AC69" s="55">
        <v>731.4596995980537</v>
      </c>
      <c r="AD69" s="55">
        <v>731.4596995980537</v>
      </c>
      <c r="AE69" s="55">
        <v>731.4596995980537</v>
      </c>
      <c r="AF69" s="55">
        <v>731.4596995980537</v>
      </c>
      <c r="AG69" s="55">
        <v>731.4596995980537</v>
      </c>
      <c r="AH69" s="55">
        <v>731.4596995980537</v>
      </c>
      <c r="AI69" s="55">
        <v>731.4596995980537</v>
      </c>
      <c r="AJ69" s="55">
        <v>731.4596995980537</v>
      </c>
      <c r="AK69" s="55">
        <v>731.4596995980537</v>
      </c>
      <c r="AL69" s="55">
        <v>731.4596995980537</v>
      </c>
      <c r="AM69" s="55">
        <v>731.4596995980537</v>
      </c>
      <c r="AN69" s="55">
        <v>731.4596995980537</v>
      </c>
      <c r="AO69" s="55">
        <v>731.4596995980537</v>
      </c>
      <c r="AP69" s="55">
        <v>731.4596995980537</v>
      </c>
      <c r="AQ69" s="55">
        <v>731.4596995980537</v>
      </c>
      <c r="AR69" s="55">
        <v>731.4596995980537</v>
      </c>
      <c r="AS69" s="55">
        <v>731.4596995980537</v>
      </c>
      <c r="AT69" s="55">
        <v>731.4596995980537</v>
      </c>
      <c r="AU69" s="55">
        <v>301.4596995980537</v>
      </c>
      <c r="AV69" s="55">
        <v>301.4596995980537</v>
      </c>
      <c r="AW69" s="55">
        <v>301.4596995980537</v>
      </c>
      <c r="AX69" s="55">
        <v>301.4596995980537</v>
      </c>
      <c r="AY69" s="55">
        <v>301.4596995980537</v>
      </c>
      <c r="AZ69" s="55">
        <v>301.4596995980537</v>
      </c>
    </row>
    <row r="70" spans="1:52" s="49" customFormat="1" ht="15" customHeight="1" x14ac:dyDescent="0.3">
      <c r="A70" s="61" t="s">
        <v>1347</v>
      </c>
      <c r="B70" s="55">
        <v>46889.973684210527</v>
      </c>
      <c r="C70" s="55">
        <v>46457.973684210527</v>
      </c>
      <c r="D70" s="55">
        <v>46123.973684210527</v>
      </c>
      <c r="E70" s="55">
        <v>44516.973684210527</v>
      </c>
      <c r="F70" s="55">
        <v>44287.573684210525</v>
      </c>
      <c r="G70" s="55">
        <v>43815.573684210525</v>
      </c>
      <c r="H70" s="55">
        <v>43438.573684210525</v>
      </c>
      <c r="I70" s="55">
        <v>43029.673684210524</v>
      </c>
      <c r="J70" s="55">
        <v>42767.673684210524</v>
      </c>
      <c r="K70" s="55">
        <v>42790.673684210524</v>
      </c>
      <c r="L70" s="55">
        <v>42430.673684210524</v>
      </c>
      <c r="M70" s="55">
        <v>42517.973684210527</v>
      </c>
      <c r="N70" s="55">
        <v>41933.973684210527</v>
      </c>
      <c r="O70" s="55">
        <v>41415.973684210527</v>
      </c>
      <c r="P70" s="55">
        <v>40717.973684210527</v>
      </c>
      <c r="Q70" s="55">
        <v>40284.373684210528</v>
      </c>
      <c r="R70" s="55">
        <v>39472.373684210528</v>
      </c>
      <c r="S70" s="55">
        <v>38639.373684210528</v>
      </c>
      <c r="T70" s="55">
        <v>37629.373684210528</v>
      </c>
      <c r="U70" s="55">
        <v>35837.794734210533</v>
      </c>
      <c r="V70" s="55">
        <v>32048.855603775744</v>
      </c>
      <c r="W70" s="55">
        <v>29818.855603775744</v>
      </c>
      <c r="X70" s="55">
        <v>28380.697713775742</v>
      </c>
      <c r="Y70" s="55">
        <v>26602.329293775747</v>
      </c>
      <c r="Z70" s="55">
        <v>25914.960873775744</v>
      </c>
      <c r="AA70" s="55">
        <v>23402.960873775744</v>
      </c>
      <c r="AB70" s="55">
        <v>22115.960873775744</v>
      </c>
      <c r="AC70" s="55">
        <v>20745.960873775744</v>
      </c>
      <c r="AD70" s="55">
        <v>18800.960873775744</v>
      </c>
      <c r="AE70" s="55">
        <v>17970.960873775744</v>
      </c>
      <c r="AF70" s="55">
        <v>16140.960873775743</v>
      </c>
      <c r="AG70" s="55">
        <v>13202.960873775743</v>
      </c>
      <c r="AH70" s="55">
        <v>12702.960873775743</v>
      </c>
      <c r="AI70" s="55">
        <v>11872.960873775743</v>
      </c>
      <c r="AJ70" s="55">
        <v>10132.960873775744</v>
      </c>
      <c r="AK70" s="55">
        <v>7437.9608716704806</v>
      </c>
      <c r="AL70" s="55">
        <v>6717.9608716704806</v>
      </c>
      <c r="AM70" s="55">
        <v>5367.9608716704806</v>
      </c>
      <c r="AN70" s="55">
        <v>4287.9608716704806</v>
      </c>
      <c r="AO70" s="55">
        <v>4115.9608716704815</v>
      </c>
      <c r="AP70" s="55">
        <v>3990.9608716704815</v>
      </c>
      <c r="AQ70" s="55">
        <v>3891.5608716704814</v>
      </c>
      <c r="AR70" s="55">
        <v>3891.5608716704814</v>
      </c>
      <c r="AS70" s="55">
        <v>3676.5608716704814</v>
      </c>
      <c r="AT70" s="55">
        <v>2761.2608695652175</v>
      </c>
      <c r="AU70" s="55">
        <v>2353.2608695652175</v>
      </c>
      <c r="AV70" s="55">
        <v>2053.2608695652175</v>
      </c>
      <c r="AW70" s="55">
        <v>2053.2608695652175</v>
      </c>
      <c r="AX70" s="55">
        <v>1583.2608695652173</v>
      </c>
      <c r="AY70" s="55">
        <v>1583.2608695652173</v>
      </c>
      <c r="AZ70" s="55">
        <v>1583.2608695652173</v>
      </c>
    </row>
    <row r="71" spans="1:52" s="49" customFormat="1" ht="15" customHeight="1" x14ac:dyDescent="0.3">
      <c r="A71" s="50" t="s">
        <v>1328</v>
      </c>
      <c r="B71" s="51">
        <v>57898.739333087418</v>
      </c>
      <c r="C71" s="51">
        <v>59904.076814290413</v>
      </c>
      <c r="D71" s="51">
        <v>63876.231746112273</v>
      </c>
      <c r="E71" s="51">
        <v>69250.097746112297</v>
      </c>
      <c r="F71" s="51">
        <v>74200.415746112296</v>
      </c>
      <c r="G71" s="51">
        <v>86615.912746112255</v>
      </c>
      <c r="H71" s="51">
        <v>92838.904746112268</v>
      </c>
      <c r="I71" s="51">
        <v>100973.2331671649</v>
      </c>
      <c r="J71" s="51">
        <v>105613.23516716491</v>
      </c>
      <c r="K71" s="51">
        <v>109279.72817190422</v>
      </c>
      <c r="L71" s="51">
        <v>119244.35258115201</v>
      </c>
      <c r="M71" s="51">
        <v>123450.41839219493</v>
      </c>
      <c r="N71" s="51">
        <v>123533.49566811562</v>
      </c>
      <c r="O71" s="51">
        <v>123702.09372742279</v>
      </c>
      <c r="P71" s="51">
        <v>125009.21852742282</v>
      </c>
      <c r="Q71" s="51">
        <v>123897.23419408947</v>
      </c>
      <c r="R71" s="51">
        <v>122937.25377274276</v>
      </c>
      <c r="S71" s="51">
        <v>121629.22905116709</v>
      </c>
      <c r="T71" s="51">
        <v>121272.71182835216</v>
      </c>
      <c r="U71" s="51">
        <v>119985.69023417897</v>
      </c>
      <c r="V71" s="51">
        <v>125154.10323417898</v>
      </c>
      <c r="W71" s="51">
        <v>132428.67823417892</v>
      </c>
      <c r="X71" s="51">
        <v>136717.69037417896</v>
      </c>
      <c r="Y71" s="51">
        <v>141125.7217415474</v>
      </c>
      <c r="Z71" s="51">
        <v>153045.5967415474</v>
      </c>
      <c r="AA71" s="51">
        <v>162573.67474154738</v>
      </c>
      <c r="AB71" s="51">
        <v>170995.81774154739</v>
      </c>
      <c r="AC71" s="51">
        <v>176255.49043154737</v>
      </c>
      <c r="AD71" s="51">
        <v>179980.69843154735</v>
      </c>
      <c r="AE71" s="51">
        <v>183703.96943259996</v>
      </c>
      <c r="AF71" s="51">
        <v>186419.88843260001</v>
      </c>
      <c r="AG71" s="51">
        <v>188547.97537259996</v>
      </c>
      <c r="AH71" s="51">
        <v>190205.24668259997</v>
      </c>
      <c r="AI71" s="51">
        <v>191612.78358259998</v>
      </c>
      <c r="AJ71" s="51">
        <v>191152.71157259998</v>
      </c>
      <c r="AK71" s="51">
        <v>190890.99157259997</v>
      </c>
      <c r="AL71" s="51">
        <v>189050.28855652284</v>
      </c>
      <c r="AM71" s="51">
        <v>185134.42850422775</v>
      </c>
      <c r="AN71" s="51">
        <v>183378.35850422774</v>
      </c>
      <c r="AO71" s="51">
        <v>181591.80150422777</v>
      </c>
      <c r="AP71" s="51">
        <v>174131.35150422776</v>
      </c>
      <c r="AQ71" s="51">
        <v>168601.25150422775</v>
      </c>
      <c r="AR71" s="51">
        <v>169957.0597193409</v>
      </c>
      <c r="AS71" s="51">
        <v>169559.15971934091</v>
      </c>
      <c r="AT71" s="51">
        <v>166156.75071828824</v>
      </c>
      <c r="AU71" s="51">
        <v>164423.40730828827</v>
      </c>
      <c r="AV71" s="51">
        <v>158084.70589828826</v>
      </c>
      <c r="AW71" s="51">
        <v>155105.0037152764</v>
      </c>
      <c r="AX71" s="51">
        <v>151211.40371527639</v>
      </c>
      <c r="AY71" s="51">
        <v>150471.40371527639</v>
      </c>
      <c r="AZ71" s="51">
        <v>147948.24877475374</v>
      </c>
    </row>
    <row r="72" spans="1:52" s="49" customFormat="1" ht="15" customHeight="1" x14ac:dyDescent="0.3">
      <c r="A72" s="61" t="s">
        <v>1345</v>
      </c>
      <c r="B72" s="55">
        <v>13715.430912924568</v>
      </c>
      <c r="C72" s="55">
        <v>16940.302341495997</v>
      </c>
      <c r="D72" s="55">
        <v>21588.075273317863</v>
      </c>
      <c r="E72" s="55">
        <v>28957.065273317861</v>
      </c>
      <c r="F72" s="55">
        <v>35463.965273317866</v>
      </c>
      <c r="G72" s="55">
        <v>50128.065273317843</v>
      </c>
      <c r="H72" s="55">
        <v>56057.065273317843</v>
      </c>
      <c r="I72" s="55">
        <v>64609.593694370487</v>
      </c>
      <c r="J72" s="55">
        <v>70107.093694370487</v>
      </c>
      <c r="K72" s="55">
        <v>74788.102699109819</v>
      </c>
      <c r="L72" s="55">
        <v>85345.546108357579</v>
      </c>
      <c r="M72" s="55">
        <v>91016.58751940052</v>
      </c>
      <c r="N72" s="55">
        <v>92614.131995321208</v>
      </c>
      <c r="O72" s="55">
        <v>96105.731995321199</v>
      </c>
      <c r="P72" s="55">
        <v>97927.731995321199</v>
      </c>
      <c r="Q72" s="55">
        <v>99656.023661987871</v>
      </c>
      <c r="R72" s="55">
        <v>99234.552233416442</v>
      </c>
      <c r="S72" s="55">
        <v>98913.767500736052</v>
      </c>
      <c r="T72" s="55">
        <v>98820.267500736052</v>
      </c>
      <c r="U72" s="55">
        <v>98745.667500736046</v>
      </c>
      <c r="V72" s="55">
        <v>104285.66750073605</v>
      </c>
      <c r="W72" s="55">
        <v>110785.66750073602</v>
      </c>
      <c r="X72" s="55">
        <v>115640.76750073602</v>
      </c>
      <c r="Y72" s="55">
        <v>122876.76750073602</v>
      </c>
      <c r="Z72" s="55">
        <v>136044.96750073603</v>
      </c>
      <c r="AA72" s="55">
        <v>146805.57750073602</v>
      </c>
      <c r="AB72" s="55">
        <v>155748.67750073603</v>
      </c>
      <c r="AC72" s="55">
        <v>161152.14019073601</v>
      </c>
      <c r="AD72" s="55">
        <v>164987.14019073601</v>
      </c>
      <c r="AE72" s="55">
        <v>169135.04019073604</v>
      </c>
      <c r="AF72" s="55">
        <v>172263.64019073601</v>
      </c>
      <c r="AG72" s="55">
        <v>175407.171530736</v>
      </c>
      <c r="AH72" s="55">
        <v>177466.91364073602</v>
      </c>
      <c r="AI72" s="55">
        <v>178972.21364073604</v>
      </c>
      <c r="AJ72" s="55">
        <v>178850.92943073603</v>
      </c>
      <c r="AK72" s="55">
        <v>179347.12943073601</v>
      </c>
      <c r="AL72" s="55">
        <v>178275.929430736</v>
      </c>
      <c r="AM72" s="55">
        <v>175304.756500736</v>
      </c>
      <c r="AN72" s="55">
        <v>174381.30650073601</v>
      </c>
      <c r="AO72" s="55">
        <v>172640.766500736</v>
      </c>
      <c r="AP72" s="55">
        <v>165701.36650073601</v>
      </c>
      <c r="AQ72" s="55">
        <v>160340.86650073601</v>
      </c>
      <c r="AR72" s="55">
        <v>161906.49808073603</v>
      </c>
      <c r="AS72" s="55">
        <v>161508.59808073603</v>
      </c>
      <c r="AT72" s="55">
        <v>158117.68907968336</v>
      </c>
      <c r="AU72" s="55">
        <v>157217.34566968339</v>
      </c>
      <c r="AV72" s="55">
        <v>151028.64425968338</v>
      </c>
      <c r="AW72" s="55">
        <v>148052.64425968341</v>
      </c>
      <c r="AX72" s="55">
        <v>144159.0442596834</v>
      </c>
      <c r="AY72" s="55">
        <v>143419.0442596834</v>
      </c>
      <c r="AZ72" s="55">
        <v>141189.0442596834</v>
      </c>
    </row>
    <row r="73" spans="1:52" s="49" customFormat="1" ht="15" customHeight="1" x14ac:dyDescent="0.3">
      <c r="A73" s="61" t="s">
        <v>1346</v>
      </c>
      <c r="B73" s="55">
        <v>8724.0893794700169</v>
      </c>
      <c r="C73" s="55">
        <v>8589.6893794700154</v>
      </c>
      <c r="D73" s="55">
        <v>8368.0993794700171</v>
      </c>
      <c r="E73" s="55">
        <v>7998.6993794700174</v>
      </c>
      <c r="F73" s="55">
        <v>8172.3343794700177</v>
      </c>
      <c r="G73" s="55">
        <v>7809.7943794700168</v>
      </c>
      <c r="H73" s="55">
        <v>8323.8343794700177</v>
      </c>
      <c r="I73" s="55">
        <v>8240.7343794700173</v>
      </c>
      <c r="J73" s="55">
        <v>7732.1343794700169</v>
      </c>
      <c r="K73" s="55">
        <v>7998.8143794700172</v>
      </c>
      <c r="L73" s="55">
        <v>8085.6443794700172</v>
      </c>
      <c r="M73" s="55">
        <v>8065.804379470017</v>
      </c>
      <c r="N73" s="55">
        <v>7927.7043794700176</v>
      </c>
      <c r="O73" s="55">
        <v>7202.804379470017</v>
      </c>
      <c r="P73" s="55">
        <v>7069.8543794700172</v>
      </c>
      <c r="Q73" s="55">
        <v>5725.4543794700166</v>
      </c>
      <c r="R73" s="55">
        <v>5239.4543794700166</v>
      </c>
      <c r="S73" s="55">
        <v>4847.3777443568797</v>
      </c>
      <c r="T73" s="55">
        <v>4708.7777443568802</v>
      </c>
      <c r="U73" s="55">
        <v>4390.6777443568799</v>
      </c>
      <c r="V73" s="55">
        <v>4934.6777443568799</v>
      </c>
      <c r="W73" s="55">
        <v>4749.9777443568801</v>
      </c>
      <c r="X73" s="55">
        <v>4507.4298843568795</v>
      </c>
      <c r="Y73" s="55">
        <v>4312.8933043568795</v>
      </c>
      <c r="Z73" s="55">
        <v>4163.4933043568799</v>
      </c>
      <c r="AA73" s="55">
        <v>4074.6933043568806</v>
      </c>
      <c r="AB73" s="55">
        <v>3953.39330435688</v>
      </c>
      <c r="AC73" s="55">
        <v>3930.4833043568801</v>
      </c>
      <c r="AD73" s="55">
        <v>3901.8833043568798</v>
      </c>
      <c r="AE73" s="55">
        <v>3596.4783054095114</v>
      </c>
      <c r="AF73" s="55">
        <v>3311.2783054095116</v>
      </c>
      <c r="AG73" s="55">
        <v>2699.6383054095113</v>
      </c>
      <c r="AH73" s="55">
        <v>2639.6383054095113</v>
      </c>
      <c r="AI73" s="55">
        <v>2596.1383054095113</v>
      </c>
      <c r="AJ73" s="55">
        <v>2316.1083054095116</v>
      </c>
      <c r="AK73" s="55">
        <v>2248.3783054095115</v>
      </c>
      <c r="AL73" s="55">
        <v>2223.3783054095115</v>
      </c>
      <c r="AM73" s="55">
        <v>2062.1783054095117</v>
      </c>
      <c r="AN73" s="55">
        <v>2062.1783054095117</v>
      </c>
      <c r="AO73" s="55">
        <v>2056.9783054095114</v>
      </c>
      <c r="AP73" s="55">
        <v>1540.9783054095117</v>
      </c>
      <c r="AQ73" s="55">
        <v>1396.9783054095117</v>
      </c>
      <c r="AR73" s="55">
        <v>1238.1549405226481</v>
      </c>
      <c r="AS73" s="55">
        <v>1238.1549405226481</v>
      </c>
      <c r="AT73" s="55">
        <v>1238.1549405226481</v>
      </c>
      <c r="AU73" s="55">
        <v>443.15494052264819</v>
      </c>
      <c r="AV73" s="55">
        <v>293.15494052264819</v>
      </c>
      <c r="AW73" s="55">
        <v>293.15494052264819</v>
      </c>
      <c r="AX73" s="55">
        <v>293.15494052264819</v>
      </c>
      <c r="AY73" s="55">
        <v>293.15494052264819</v>
      </c>
      <c r="AZ73" s="55">
        <v>0</v>
      </c>
    </row>
    <row r="74" spans="1:52" s="49" customFormat="1" ht="15" customHeight="1" x14ac:dyDescent="0.3">
      <c r="A74" s="61" t="s">
        <v>1347</v>
      </c>
      <c r="B74" s="55">
        <v>34617.470040692824</v>
      </c>
      <c r="C74" s="55">
        <v>33447.870040692826</v>
      </c>
      <c r="D74" s="55">
        <v>32850.670040692821</v>
      </c>
      <c r="E74" s="55">
        <v>31152.670040692825</v>
      </c>
      <c r="F74" s="55">
        <v>29333.170040692825</v>
      </c>
      <c r="G74" s="55">
        <v>27384.170040692825</v>
      </c>
      <c r="H74" s="55">
        <v>27118.470040692824</v>
      </c>
      <c r="I74" s="55">
        <v>26678.470040692824</v>
      </c>
      <c r="J74" s="55">
        <v>26319.470040692824</v>
      </c>
      <c r="K74" s="55">
        <v>25015.170040692825</v>
      </c>
      <c r="L74" s="55">
        <v>24358.070040692823</v>
      </c>
      <c r="M74" s="55">
        <v>22918.470040692824</v>
      </c>
      <c r="N74" s="55">
        <v>21583.470040692824</v>
      </c>
      <c r="O74" s="55">
        <v>19004.830000000002</v>
      </c>
      <c r="P74" s="55">
        <v>18637.530000000002</v>
      </c>
      <c r="Q74" s="55">
        <v>17295.61</v>
      </c>
      <c r="R74" s="55">
        <v>17205.010000000002</v>
      </c>
      <c r="S74" s="55">
        <v>16563.314515070335</v>
      </c>
      <c r="T74" s="55">
        <v>16519.214515070333</v>
      </c>
      <c r="U74" s="55">
        <v>15696.114515070332</v>
      </c>
      <c r="V74" s="55">
        <v>14830.264515070332</v>
      </c>
      <c r="W74" s="55">
        <v>15882.404515070331</v>
      </c>
      <c r="X74" s="55">
        <v>15696.004515070332</v>
      </c>
      <c r="Y74" s="55">
        <v>13143.604515070332</v>
      </c>
      <c r="Z74" s="55">
        <v>12149.504515070332</v>
      </c>
      <c r="AA74" s="55">
        <v>11053.404515070333</v>
      </c>
      <c r="AB74" s="55">
        <v>10768.104515070334</v>
      </c>
      <c r="AC74" s="55">
        <v>10734.104515070334</v>
      </c>
      <c r="AD74" s="55">
        <v>10702.304515070333</v>
      </c>
      <c r="AE74" s="55">
        <v>10628.304515070333</v>
      </c>
      <c r="AF74" s="55">
        <v>10571.604515070332</v>
      </c>
      <c r="AG74" s="55">
        <v>10198.204515070332</v>
      </c>
      <c r="AH74" s="55">
        <v>9870.4045150703332</v>
      </c>
      <c r="AI74" s="55">
        <v>9837.7045150703325</v>
      </c>
      <c r="AJ74" s="55">
        <v>9782.0045150703318</v>
      </c>
      <c r="AK74" s="55">
        <v>9112.8045150703329</v>
      </c>
      <c r="AL74" s="55">
        <v>8443.4045150703332</v>
      </c>
      <c r="AM74" s="55">
        <v>7738.4045150703332</v>
      </c>
      <c r="AN74" s="55">
        <v>6909.8045150703319</v>
      </c>
      <c r="AO74" s="55">
        <v>6873.8045150703319</v>
      </c>
      <c r="AP74" s="55">
        <v>6873.8045150703319</v>
      </c>
      <c r="AQ74" s="55">
        <v>6848.2045150703316</v>
      </c>
      <c r="AR74" s="55">
        <v>6797.2045150703316</v>
      </c>
      <c r="AS74" s="55">
        <v>6797.2045150703316</v>
      </c>
      <c r="AT74" s="55">
        <v>6797.2045150703316</v>
      </c>
      <c r="AU74" s="55">
        <v>6759.2045150703316</v>
      </c>
      <c r="AV74" s="55">
        <v>6759.2045150703316</v>
      </c>
      <c r="AW74" s="55">
        <v>6759.2045150703316</v>
      </c>
      <c r="AX74" s="55">
        <v>6759.2045150703316</v>
      </c>
      <c r="AY74" s="55">
        <v>6759.2045150703316</v>
      </c>
      <c r="AZ74" s="55">
        <v>6759.2045150703316</v>
      </c>
    </row>
    <row r="75" spans="1:52" s="49" customFormat="1" ht="15" customHeight="1" x14ac:dyDescent="0.3">
      <c r="A75" s="61" t="s">
        <v>1348</v>
      </c>
      <c r="B75" s="55">
        <v>841.74900000000025</v>
      </c>
      <c r="C75" s="55">
        <v>926.21505263157883</v>
      </c>
      <c r="D75" s="55">
        <v>1069.3870526315789</v>
      </c>
      <c r="E75" s="55">
        <v>1141.6630526315789</v>
      </c>
      <c r="F75" s="55">
        <v>1230.9460526315791</v>
      </c>
      <c r="G75" s="55">
        <v>1293.8830526315792</v>
      </c>
      <c r="H75" s="55">
        <v>1339.535052631579</v>
      </c>
      <c r="I75" s="55">
        <v>1444.4350526315789</v>
      </c>
      <c r="J75" s="55">
        <v>1454.5370526315792</v>
      </c>
      <c r="K75" s="55">
        <v>1477.6410526315794</v>
      </c>
      <c r="L75" s="55">
        <v>1455.0920526315795</v>
      </c>
      <c r="M75" s="55">
        <v>1449.5564526315791</v>
      </c>
      <c r="N75" s="55">
        <v>1408.1892526315792</v>
      </c>
      <c r="O75" s="55">
        <v>1388.7273526315794</v>
      </c>
      <c r="P75" s="55">
        <v>1374.102152631579</v>
      </c>
      <c r="Q75" s="55">
        <v>1220.1461526315793</v>
      </c>
      <c r="R75" s="55">
        <v>1258.2371598562647</v>
      </c>
      <c r="S75" s="55">
        <v>1304.7692910038054</v>
      </c>
      <c r="T75" s="55">
        <v>1224.4520681888689</v>
      </c>
      <c r="U75" s="55">
        <v>1153.2304740157053</v>
      </c>
      <c r="V75" s="55">
        <v>1103.4934740157053</v>
      </c>
      <c r="W75" s="55">
        <v>1010.6284740157054</v>
      </c>
      <c r="X75" s="55">
        <v>873.48847401570538</v>
      </c>
      <c r="Y75" s="55">
        <v>792.45642138412632</v>
      </c>
      <c r="Z75" s="55">
        <v>687.63142138412627</v>
      </c>
      <c r="AA75" s="55">
        <v>639.99942138412632</v>
      </c>
      <c r="AB75" s="55">
        <v>525.64242138412612</v>
      </c>
      <c r="AC75" s="55">
        <v>438.76242138412613</v>
      </c>
      <c r="AD75" s="55">
        <v>389.37042138412619</v>
      </c>
      <c r="AE75" s="55">
        <v>344.1464213841262</v>
      </c>
      <c r="AF75" s="55">
        <v>273.36542138412631</v>
      </c>
      <c r="AG75" s="55">
        <v>242.9610213841263</v>
      </c>
      <c r="AH75" s="55">
        <v>228.29022138412597</v>
      </c>
      <c r="AI75" s="55">
        <v>206.72712138412601</v>
      </c>
      <c r="AJ75" s="55">
        <v>203.66932138412602</v>
      </c>
      <c r="AK75" s="55">
        <v>182.67932138412601</v>
      </c>
      <c r="AL75" s="55">
        <v>107.57630530698192</v>
      </c>
      <c r="AM75" s="55">
        <v>29.089183011899937</v>
      </c>
      <c r="AN75" s="55">
        <v>25.069183011899934</v>
      </c>
      <c r="AO75" s="55">
        <v>20.252183011899877</v>
      </c>
      <c r="AP75" s="55">
        <v>15.202183011899876</v>
      </c>
      <c r="AQ75" s="55">
        <v>15.202183011899876</v>
      </c>
      <c r="AR75" s="55">
        <v>15.202183011899876</v>
      </c>
      <c r="AS75" s="55">
        <v>15.202183011899876</v>
      </c>
      <c r="AT75" s="55">
        <v>3.7021830118998769</v>
      </c>
      <c r="AU75" s="55">
        <v>3.7021830118998769</v>
      </c>
      <c r="AV75" s="55">
        <v>3.7021830118998769</v>
      </c>
      <c r="AW75" s="55">
        <v>0</v>
      </c>
      <c r="AX75" s="55">
        <v>0</v>
      </c>
      <c r="AY75" s="55">
        <v>0</v>
      </c>
      <c r="AZ75" s="55">
        <v>0</v>
      </c>
    </row>
    <row r="76" spans="1:52" s="49" customFormat="1" ht="15" customHeight="1" x14ac:dyDescent="0.3">
      <c r="A76" s="50" t="s">
        <v>1329</v>
      </c>
      <c r="B76" s="51">
        <v>4702.6983789569276</v>
      </c>
      <c r="C76" s="51">
        <v>4527.798378956928</v>
      </c>
      <c r="D76" s="51">
        <v>4776.798378956928</v>
      </c>
      <c r="E76" s="51">
        <v>4676.798378956928</v>
      </c>
      <c r="F76" s="51">
        <v>4665.798378956928</v>
      </c>
      <c r="G76" s="51">
        <v>4540.3843789569282</v>
      </c>
      <c r="H76" s="51">
        <v>4456.0923789569279</v>
      </c>
      <c r="I76" s="51">
        <v>4463.0853789569283</v>
      </c>
      <c r="J76" s="51">
        <v>4435.0453789569283</v>
      </c>
      <c r="K76" s="51">
        <v>4380.0453789569283</v>
      </c>
      <c r="L76" s="51">
        <v>4420.0453789569283</v>
      </c>
      <c r="M76" s="51">
        <v>4497.0453789569283</v>
      </c>
      <c r="N76" s="51">
        <v>4429.1219747016085</v>
      </c>
      <c r="O76" s="51">
        <v>4408.1219747016085</v>
      </c>
      <c r="P76" s="51">
        <v>4298.1219747016085</v>
      </c>
      <c r="Q76" s="51">
        <v>4295.8619747016082</v>
      </c>
      <c r="R76" s="51">
        <v>3992.3619747016082</v>
      </c>
      <c r="S76" s="51">
        <v>3865.9619747016086</v>
      </c>
      <c r="T76" s="51">
        <v>3705.9619747016086</v>
      </c>
      <c r="U76" s="51">
        <v>3545.9619747016086</v>
      </c>
      <c r="V76" s="51">
        <v>3343.9619747016086</v>
      </c>
      <c r="W76" s="51">
        <v>3073.9619747016086</v>
      </c>
      <c r="X76" s="51">
        <v>3055.0619747016085</v>
      </c>
      <c r="Y76" s="51">
        <v>3045.0619747016085</v>
      </c>
      <c r="Z76" s="51">
        <v>2935.0619747016085</v>
      </c>
      <c r="AA76" s="51">
        <v>2935.0619747016085</v>
      </c>
      <c r="AB76" s="51">
        <v>2936.0619747016085</v>
      </c>
      <c r="AC76" s="51">
        <v>2956.0619747016085</v>
      </c>
      <c r="AD76" s="51">
        <v>2956.0619747016085</v>
      </c>
      <c r="AE76" s="51">
        <v>2954.7619747016083</v>
      </c>
      <c r="AF76" s="51">
        <v>2976.4619747016086</v>
      </c>
      <c r="AG76" s="51">
        <v>2984.1619747016084</v>
      </c>
      <c r="AH76" s="51">
        <v>3009.1619747016084</v>
      </c>
      <c r="AI76" s="51">
        <v>3001.1619747016084</v>
      </c>
      <c r="AJ76" s="51">
        <v>2995.5619747016085</v>
      </c>
      <c r="AK76" s="51">
        <v>2951.5619747016085</v>
      </c>
      <c r="AL76" s="51">
        <v>2913.2619747016088</v>
      </c>
      <c r="AM76" s="51">
        <v>2913.2619747016088</v>
      </c>
      <c r="AN76" s="51">
        <v>2912.6619747016084</v>
      </c>
      <c r="AO76" s="51">
        <v>2925.7619747016088</v>
      </c>
      <c r="AP76" s="51">
        <v>2925.7619747016088</v>
      </c>
      <c r="AQ76" s="51">
        <v>2864.6619747016084</v>
      </c>
      <c r="AR76" s="51">
        <v>2771.6619747016084</v>
      </c>
      <c r="AS76" s="51">
        <v>2771.6619747016084</v>
      </c>
      <c r="AT76" s="51">
        <v>2771.6619747016084</v>
      </c>
      <c r="AU76" s="51">
        <v>2771.0759747016086</v>
      </c>
      <c r="AV76" s="51">
        <v>2768.3679747016085</v>
      </c>
      <c r="AW76" s="51">
        <v>2761.3749747016086</v>
      </c>
      <c r="AX76" s="51">
        <v>2779.4149747016086</v>
      </c>
      <c r="AY76" s="51">
        <v>2779.4149747016086</v>
      </c>
      <c r="AZ76" s="51">
        <v>2321.2765957446809</v>
      </c>
    </row>
    <row r="77" spans="1:52" s="49" customFormat="1" ht="15" customHeight="1" x14ac:dyDescent="0.3">
      <c r="A77" s="50" t="s">
        <v>1330</v>
      </c>
      <c r="B77" s="51">
        <v>240.1</v>
      </c>
      <c r="C77" s="51">
        <v>240.1</v>
      </c>
      <c r="D77" s="51">
        <v>240.1</v>
      </c>
      <c r="E77" s="51">
        <v>240.1</v>
      </c>
      <c r="F77" s="51">
        <v>240.1</v>
      </c>
      <c r="G77" s="51">
        <v>240.1</v>
      </c>
      <c r="H77" s="51">
        <v>223.1</v>
      </c>
      <c r="I77" s="51">
        <v>223.1</v>
      </c>
      <c r="J77" s="51">
        <v>223.1</v>
      </c>
      <c r="K77" s="51">
        <v>223.1</v>
      </c>
      <c r="L77" s="51">
        <v>186</v>
      </c>
      <c r="M77" s="51">
        <v>186</v>
      </c>
      <c r="N77" s="51">
        <v>186</v>
      </c>
      <c r="O77" s="51">
        <v>186</v>
      </c>
      <c r="P77" s="51">
        <v>186</v>
      </c>
      <c r="Q77" s="51">
        <v>186</v>
      </c>
      <c r="R77" s="51">
        <v>186</v>
      </c>
      <c r="S77" s="51">
        <v>158</v>
      </c>
      <c r="T77" s="51">
        <v>158</v>
      </c>
      <c r="U77" s="51">
        <v>126</v>
      </c>
      <c r="V77" s="51">
        <v>80.5</v>
      </c>
      <c r="W77" s="51">
        <v>79.5</v>
      </c>
      <c r="X77" s="51">
        <v>79.5</v>
      </c>
      <c r="Y77" s="51">
        <v>79.5</v>
      </c>
      <c r="Z77" s="51">
        <v>79.5</v>
      </c>
      <c r="AA77" s="51">
        <v>68</v>
      </c>
      <c r="AB77" s="51">
        <v>68</v>
      </c>
      <c r="AC77" s="51">
        <v>68</v>
      </c>
      <c r="AD77" s="51">
        <v>68</v>
      </c>
      <c r="AE77" s="51">
        <v>68</v>
      </c>
      <c r="AF77" s="51">
        <v>68</v>
      </c>
      <c r="AG77" s="51">
        <v>60</v>
      </c>
      <c r="AH77" s="51">
        <v>60</v>
      </c>
      <c r="AI77" s="51">
        <v>60</v>
      </c>
      <c r="AJ77" s="51">
        <v>60</v>
      </c>
      <c r="AK77" s="51">
        <v>60</v>
      </c>
      <c r="AL77" s="51">
        <v>60</v>
      </c>
      <c r="AM77" s="51">
        <v>60</v>
      </c>
      <c r="AN77" s="51">
        <v>60</v>
      </c>
      <c r="AO77" s="51">
        <v>60</v>
      </c>
      <c r="AP77" s="51">
        <v>60</v>
      </c>
      <c r="AQ77" s="51">
        <v>60</v>
      </c>
      <c r="AR77" s="51">
        <v>60</v>
      </c>
      <c r="AS77" s="51">
        <v>60</v>
      </c>
      <c r="AT77" s="51">
        <v>60</v>
      </c>
      <c r="AU77" s="51">
        <v>60</v>
      </c>
      <c r="AV77" s="51">
        <v>60</v>
      </c>
      <c r="AW77" s="51">
        <v>60</v>
      </c>
      <c r="AX77" s="51">
        <v>60</v>
      </c>
      <c r="AY77" s="51">
        <v>60</v>
      </c>
      <c r="AZ77" s="51">
        <v>60</v>
      </c>
    </row>
    <row r="78" spans="1:52" s="49" customFormat="1" ht="15" customHeight="1" x14ac:dyDescent="0.3">
      <c r="A78" s="50" t="s">
        <v>1331</v>
      </c>
      <c r="B78" s="51">
        <v>11532.172947368421</v>
      </c>
      <c r="C78" s="51">
        <v>11328.722947368422</v>
      </c>
      <c r="D78" s="51">
        <v>10356.762947368421</v>
      </c>
      <c r="E78" s="51">
        <v>10561.162947368421</v>
      </c>
      <c r="F78" s="51">
        <v>10500.380947368421</v>
      </c>
      <c r="G78" s="51">
        <v>10244.145947368423</v>
      </c>
      <c r="H78" s="51">
        <v>10334.645947368421</v>
      </c>
      <c r="I78" s="51">
        <v>10426.135947368421</v>
      </c>
      <c r="J78" s="51">
        <v>10268.45594736842</v>
      </c>
      <c r="K78" s="51">
        <v>10944.665947368419</v>
      </c>
      <c r="L78" s="51">
        <v>11033.561947368422</v>
      </c>
      <c r="M78" s="51">
        <v>10930.081947368421</v>
      </c>
      <c r="N78" s="51">
        <v>10932.97194736842</v>
      </c>
      <c r="O78" s="51">
        <v>10920.48194736842</v>
      </c>
      <c r="P78" s="51">
        <v>10531.45247368421</v>
      </c>
      <c r="Q78" s="51">
        <v>9747.7624736842099</v>
      </c>
      <c r="R78" s="51">
        <v>9223.8180299382675</v>
      </c>
      <c r="S78" s="51">
        <v>7583.7643499382684</v>
      </c>
      <c r="T78" s="51">
        <v>7081.944612610725</v>
      </c>
      <c r="U78" s="51">
        <v>7045.8346126107253</v>
      </c>
      <c r="V78" s="51">
        <v>6583.4906126107253</v>
      </c>
      <c r="W78" s="51">
        <v>6055.1806126107258</v>
      </c>
      <c r="X78" s="51">
        <v>5781.4306126107258</v>
      </c>
      <c r="Y78" s="51">
        <v>5349.230612610726</v>
      </c>
      <c r="Z78" s="51">
        <v>4824.1126126107256</v>
      </c>
      <c r="AA78" s="51">
        <v>4539.3126126107254</v>
      </c>
      <c r="AB78" s="51">
        <v>4242.6126126107256</v>
      </c>
      <c r="AC78" s="51">
        <v>4105.212612610725</v>
      </c>
      <c r="AD78" s="51">
        <v>3903.062612610725</v>
      </c>
      <c r="AE78" s="51">
        <v>3494.562612610725</v>
      </c>
      <c r="AF78" s="51">
        <v>3268.1066126107253</v>
      </c>
      <c r="AG78" s="51">
        <v>3280.3466126107251</v>
      </c>
      <c r="AH78" s="51">
        <v>3100.3466126107246</v>
      </c>
      <c r="AI78" s="51">
        <v>2996.3466126107246</v>
      </c>
      <c r="AJ78" s="51">
        <v>2996.3466126107246</v>
      </c>
      <c r="AK78" s="51">
        <v>2882.1360826107252</v>
      </c>
      <c r="AL78" s="51">
        <v>2854.936082610725</v>
      </c>
      <c r="AM78" s="51">
        <v>2547.936082610725</v>
      </c>
      <c r="AN78" s="51">
        <v>2133.2238177808699</v>
      </c>
      <c r="AO78" s="51">
        <v>1582.8738177808698</v>
      </c>
      <c r="AP78" s="51">
        <v>1382.67381778087</v>
      </c>
      <c r="AQ78" s="51">
        <v>1303.54881778087</v>
      </c>
      <c r="AR78" s="51">
        <v>1303.54881778087</v>
      </c>
      <c r="AS78" s="51">
        <v>1083.54881778087</v>
      </c>
      <c r="AT78" s="51">
        <v>1083.54881778087</v>
      </c>
      <c r="AU78" s="51">
        <v>915.04882146508044</v>
      </c>
      <c r="AV78" s="51">
        <v>782.96463255337608</v>
      </c>
      <c r="AW78" s="51">
        <v>782.96463255337608</v>
      </c>
      <c r="AX78" s="51">
        <v>782.96463255337608</v>
      </c>
      <c r="AY78" s="51">
        <v>782.96463255337608</v>
      </c>
      <c r="AZ78" s="51">
        <v>782.96463255337608</v>
      </c>
    </row>
    <row r="79" spans="1:52" s="49" customFormat="1" ht="15" customHeight="1" x14ac:dyDescent="0.3">
      <c r="A79" s="61" t="s">
        <v>1345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  <c r="H79" s="55">
        <v>79.125</v>
      </c>
      <c r="I79" s="55">
        <v>79.125</v>
      </c>
      <c r="J79" s="55">
        <v>79.125</v>
      </c>
      <c r="K79" s="55">
        <v>299.125</v>
      </c>
      <c r="L79" s="55">
        <v>299.125</v>
      </c>
      <c r="M79" s="55">
        <v>299.125</v>
      </c>
      <c r="N79" s="55">
        <v>299.125</v>
      </c>
      <c r="O79" s="55">
        <v>519.125</v>
      </c>
      <c r="P79" s="55">
        <v>519.125</v>
      </c>
      <c r="Q79" s="55">
        <v>519.125</v>
      </c>
      <c r="R79" s="55">
        <v>519.125</v>
      </c>
      <c r="S79" s="55">
        <v>519.125</v>
      </c>
      <c r="T79" s="55">
        <v>519.125</v>
      </c>
      <c r="U79" s="55">
        <v>519.125</v>
      </c>
      <c r="V79" s="55">
        <v>519.125</v>
      </c>
      <c r="W79" s="55">
        <v>519.125</v>
      </c>
      <c r="X79" s="55">
        <v>519.125</v>
      </c>
      <c r="Y79" s="55">
        <v>519.125</v>
      </c>
      <c r="Z79" s="55">
        <v>519.125</v>
      </c>
      <c r="AA79" s="55">
        <v>519.125</v>
      </c>
      <c r="AB79" s="55">
        <v>594.125</v>
      </c>
      <c r="AC79" s="55">
        <v>669.125</v>
      </c>
      <c r="AD79" s="55">
        <v>669.125</v>
      </c>
      <c r="AE79" s="55">
        <v>669.125</v>
      </c>
      <c r="AF79" s="55">
        <v>669.125</v>
      </c>
      <c r="AG79" s="55">
        <v>706.625</v>
      </c>
      <c r="AH79" s="55">
        <v>706.625</v>
      </c>
      <c r="AI79" s="55">
        <v>706.625</v>
      </c>
      <c r="AJ79" s="55">
        <v>706.625</v>
      </c>
      <c r="AK79" s="55">
        <v>706.625</v>
      </c>
      <c r="AL79" s="55">
        <v>706.625</v>
      </c>
      <c r="AM79" s="55">
        <v>706.625</v>
      </c>
      <c r="AN79" s="55">
        <v>706.625</v>
      </c>
      <c r="AO79" s="55">
        <v>706.625</v>
      </c>
      <c r="AP79" s="55">
        <v>706.625</v>
      </c>
      <c r="AQ79" s="55">
        <v>627.5</v>
      </c>
      <c r="AR79" s="55">
        <v>627.5</v>
      </c>
      <c r="AS79" s="55">
        <v>407.5</v>
      </c>
      <c r="AT79" s="55">
        <v>407.5</v>
      </c>
      <c r="AU79" s="55">
        <v>445</v>
      </c>
      <c r="AV79" s="55">
        <v>445</v>
      </c>
      <c r="AW79" s="55">
        <v>445</v>
      </c>
      <c r="AX79" s="55">
        <v>445</v>
      </c>
      <c r="AY79" s="55">
        <v>445</v>
      </c>
      <c r="AZ79" s="55">
        <v>445</v>
      </c>
    </row>
    <row r="80" spans="1:52" s="49" customFormat="1" ht="15" customHeight="1" x14ac:dyDescent="0.3">
      <c r="A80" s="61" t="s">
        <v>1346</v>
      </c>
      <c r="B80" s="55">
        <v>8658.1789473684221</v>
      </c>
      <c r="C80" s="55">
        <v>8519.378947368421</v>
      </c>
      <c r="D80" s="55">
        <v>7564.4789473684214</v>
      </c>
      <c r="E80" s="55">
        <v>7821.0789473684199</v>
      </c>
      <c r="F80" s="55">
        <v>7752.5789473684199</v>
      </c>
      <c r="G80" s="55">
        <v>7509.4789473684214</v>
      </c>
      <c r="H80" s="55">
        <v>7510.9789473684214</v>
      </c>
      <c r="I80" s="55">
        <v>7505.878947368421</v>
      </c>
      <c r="J80" s="55">
        <v>7442.5789473684199</v>
      </c>
      <c r="K80" s="55">
        <v>7816.5789473684199</v>
      </c>
      <c r="L80" s="55">
        <v>8033.9789473684214</v>
      </c>
      <c r="M80" s="55">
        <v>8087.2789473684206</v>
      </c>
      <c r="N80" s="55">
        <v>8147.2789473684206</v>
      </c>
      <c r="O80" s="55">
        <v>8015.7789473684206</v>
      </c>
      <c r="P80" s="55">
        <v>7785.089473684211</v>
      </c>
      <c r="Q80" s="55">
        <v>7344.8894736842103</v>
      </c>
      <c r="R80" s="55">
        <v>6783.3408410265629</v>
      </c>
      <c r="S80" s="55">
        <v>5292.7671610265634</v>
      </c>
      <c r="T80" s="55">
        <v>4924.7751588691654</v>
      </c>
      <c r="U80" s="55">
        <v>4923.8751588691657</v>
      </c>
      <c r="V80" s="55">
        <v>4662.8751588691657</v>
      </c>
      <c r="W80" s="55">
        <v>4246.9751588691661</v>
      </c>
      <c r="X80" s="55">
        <v>4121.8751588691657</v>
      </c>
      <c r="Y80" s="55">
        <v>3728.8751588691657</v>
      </c>
      <c r="Z80" s="55">
        <v>3363.9751588691656</v>
      </c>
      <c r="AA80" s="55">
        <v>3104.9751588691656</v>
      </c>
      <c r="AB80" s="55">
        <v>2837.7751588691654</v>
      </c>
      <c r="AC80" s="55">
        <v>2790.7751588691654</v>
      </c>
      <c r="AD80" s="55">
        <v>2620.0751588691655</v>
      </c>
      <c r="AE80" s="55">
        <v>2293.9751588691656</v>
      </c>
      <c r="AF80" s="55">
        <v>2215.9751588691656</v>
      </c>
      <c r="AG80" s="55">
        <v>2215.9751588691656</v>
      </c>
      <c r="AH80" s="55">
        <v>2035.9751588691654</v>
      </c>
      <c r="AI80" s="55">
        <v>1931.9751588691654</v>
      </c>
      <c r="AJ80" s="55">
        <v>1931.9751588691654</v>
      </c>
      <c r="AK80" s="55">
        <v>1817.7646288691658</v>
      </c>
      <c r="AL80" s="55">
        <v>1792.7646288691658</v>
      </c>
      <c r="AM80" s="55">
        <v>1492.7646288691658</v>
      </c>
      <c r="AN80" s="55">
        <v>1082.1646288691657</v>
      </c>
      <c r="AO80" s="55">
        <v>708.16462886916554</v>
      </c>
      <c r="AP80" s="55">
        <v>543.96462886916561</v>
      </c>
      <c r="AQ80" s="55">
        <v>543.96462886916561</v>
      </c>
      <c r="AR80" s="55">
        <v>543.96462886916561</v>
      </c>
      <c r="AS80" s="55">
        <v>543.96462886916561</v>
      </c>
      <c r="AT80" s="55">
        <v>543.96462886916561</v>
      </c>
      <c r="AU80" s="55">
        <v>337.96463255337602</v>
      </c>
      <c r="AV80" s="55">
        <v>337.96463255337602</v>
      </c>
      <c r="AW80" s="55">
        <v>337.96463255337602</v>
      </c>
      <c r="AX80" s="55">
        <v>337.96463255337602</v>
      </c>
      <c r="AY80" s="55">
        <v>337.96463255337602</v>
      </c>
      <c r="AZ80" s="55">
        <v>337.96463255337602</v>
      </c>
    </row>
    <row r="81" spans="1:52" s="49" customFormat="1" ht="15" customHeight="1" x14ac:dyDescent="0.3">
      <c r="A81" s="61" t="s">
        <v>1347</v>
      </c>
      <c r="B81" s="55">
        <v>192.1</v>
      </c>
      <c r="C81" s="55">
        <v>192.1</v>
      </c>
      <c r="D81" s="55">
        <v>192.1</v>
      </c>
      <c r="E81" s="55">
        <v>132.1</v>
      </c>
      <c r="F81" s="55">
        <v>132.1</v>
      </c>
      <c r="G81" s="55">
        <v>132.1</v>
      </c>
      <c r="H81" s="55">
        <v>169.55</v>
      </c>
      <c r="I81" s="55">
        <v>169.55</v>
      </c>
      <c r="J81" s="55">
        <v>169.55</v>
      </c>
      <c r="K81" s="55">
        <v>154.15</v>
      </c>
      <c r="L81" s="55">
        <v>154.15</v>
      </c>
      <c r="M81" s="55">
        <v>154.15</v>
      </c>
      <c r="N81" s="55">
        <v>154.15</v>
      </c>
      <c r="O81" s="55">
        <v>154.15</v>
      </c>
      <c r="P81" s="55">
        <v>154.15</v>
      </c>
      <c r="Q81" s="55">
        <v>154.15</v>
      </c>
      <c r="R81" s="55">
        <v>146.65</v>
      </c>
      <c r="S81" s="55">
        <v>57.45</v>
      </c>
      <c r="T81" s="55">
        <v>8</v>
      </c>
      <c r="U81" s="55">
        <v>8</v>
      </c>
      <c r="V81" s="55">
        <v>0</v>
      </c>
      <c r="W81" s="55">
        <v>0</v>
      </c>
      <c r="X81" s="55">
        <v>0</v>
      </c>
      <c r="Y81" s="55">
        <v>0</v>
      </c>
      <c r="Z81" s="55">
        <v>0</v>
      </c>
      <c r="AA81" s="55">
        <v>0</v>
      </c>
      <c r="AB81" s="55">
        <v>0</v>
      </c>
      <c r="AC81" s="55">
        <v>0</v>
      </c>
      <c r="AD81" s="55">
        <v>0</v>
      </c>
      <c r="AE81" s="55">
        <v>0</v>
      </c>
      <c r="AF81" s="55">
        <v>0</v>
      </c>
      <c r="AG81" s="55">
        <v>0</v>
      </c>
      <c r="AH81" s="55">
        <v>0</v>
      </c>
      <c r="AI81" s="55">
        <v>0</v>
      </c>
      <c r="AJ81" s="55">
        <v>0</v>
      </c>
      <c r="AK81" s="55">
        <v>0</v>
      </c>
      <c r="AL81" s="55">
        <v>0</v>
      </c>
      <c r="AM81" s="55">
        <v>0</v>
      </c>
      <c r="AN81" s="55">
        <v>0</v>
      </c>
      <c r="AO81" s="55">
        <v>0</v>
      </c>
      <c r="AP81" s="55">
        <v>0</v>
      </c>
      <c r="AQ81" s="55">
        <v>0</v>
      </c>
      <c r="AR81" s="55">
        <v>0</v>
      </c>
      <c r="AS81" s="55">
        <v>0</v>
      </c>
      <c r="AT81" s="55">
        <v>0</v>
      </c>
      <c r="AU81" s="55">
        <v>0</v>
      </c>
      <c r="AV81" s="55">
        <v>0</v>
      </c>
      <c r="AW81" s="55">
        <v>0</v>
      </c>
      <c r="AX81" s="55">
        <v>0</v>
      </c>
      <c r="AY81" s="55">
        <v>0</v>
      </c>
      <c r="AZ81" s="55">
        <v>0</v>
      </c>
    </row>
    <row r="82" spans="1:52" s="49" customFormat="1" ht="15" customHeight="1" x14ac:dyDescent="0.3">
      <c r="A82" s="61" t="s">
        <v>1348</v>
      </c>
      <c r="B82" s="55">
        <v>2681.8939999999998</v>
      </c>
      <c r="C82" s="55">
        <v>2617.2439999999997</v>
      </c>
      <c r="D82" s="55">
        <v>2600.1840000000002</v>
      </c>
      <c r="E82" s="55">
        <v>2607.9840000000004</v>
      </c>
      <c r="F82" s="55">
        <v>2615.7020000000002</v>
      </c>
      <c r="G82" s="55">
        <v>2602.567</v>
      </c>
      <c r="H82" s="55">
        <v>2574.9920000000002</v>
      </c>
      <c r="I82" s="55">
        <v>2671.5820000000003</v>
      </c>
      <c r="J82" s="55">
        <v>2577.2020000000002</v>
      </c>
      <c r="K82" s="55">
        <v>2674.8120000000004</v>
      </c>
      <c r="L82" s="55">
        <v>2546.3080000000004</v>
      </c>
      <c r="M82" s="55">
        <v>2389.5280000000002</v>
      </c>
      <c r="N82" s="55">
        <v>2332.4180000000001</v>
      </c>
      <c r="O82" s="55">
        <v>2231.4280000000003</v>
      </c>
      <c r="P82" s="55">
        <v>2073.0880000000002</v>
      </c>
      <c r="Q82" s="55">
        <v>1729.598</v>
      </c>
      <c r="R82" s="55">
        <v>1774.7021889117045</v>
      </c>
      <c r="S82" s="55">
        <v>1714.4221889117046</v>
      </c>
      <c r="T82" s="55">
        <v>1630.0444537415599</v>
      </c>
      <c r="U82" s="55">
        <v>1594.8344537415596</v>
      </c>
      <c r="V82" s="55">
        <v>1401.4904537415598</v>
      </c>
      <c r="W82" s="55">
        <v>1289.0804537415597</v>
      </c>
      <c r="X82" s="55">
        <v>1140.4304537415596</v>
      </c>
      <c r="Y82" s="55">
        <v>1101.2304537415598</v>
      </c>
      <c r="Z82" s="55">
        <v>941.01245374155974</v>
      </c>
      <c r="AA82" s="55">
        <v>915.21245374155967</v>
      </c>
      <c r="AB82" s="55">
        <v>810.71245374155967</v>
      </c>
      <c r="AC82" s="55">
        <v>645.31245374155958</v>
      </c>
      <c r="AD82" s="55">
        <v>613.86245374155953</v>
      </c>
      <c r="AE82" s="55">
        <v>531.46245374155956</v>
      </c>
      <c r="AF82" s="55">
        <v>383.00645374155943</v>
      </c>
      <c r="AG82" s="55">
        <v>357.74645374155944</v>
      </c>
      <c r="AH82" s="55">
        <v>357.74645374155944</v>
      </c>
      <c r="AI82" s="55">
        <v>357.74645374155944</v>
      </c>
      <c r="AJ82" s="55">
        <v>357.74645374155944</v>
      </c>
      <c r="AK82" s="55">
        <v>357.74645374155944</v>
      </c>
      <c r="AL82" s="55">
        <v>355.54645374155939</v>
      </c>
      <c r="AM82" s="55">
        <v>348.54645374155939</v>
      </c>
      <c r="AN82" s="55">
        <v>344.43418891170438</v>
      </c>
      <c r="AO82" s="55">
        <v>168.08418891170436</v>
      </c>
      <c r="AP82" s="55">
        <v>132.08418891170436</v>
      </c>
      <c r="AQ82" s="55">
        <v>132.08418891170436</v>
      </c>
      <c r="AR82" s="55">
        <v>132.08418891170436</v>
      </c>
      <c r="AS82" s="55">
        <v>132.08418891170436</v>
      </c>
      <c r="AT82" s="55">
        <v>132.08418891170436</v>
      </c>
      <c r="AU82" s="55">
        <v>132.08418891170436</v>
      </c>
      <c r="AV82" s="55">
        <v>0</v>
      </c>
      <c r="AW82" s="55">
        <v>0</v>
      </c>
      <c r="AX82" s="55">
        <v>0</v>
      </c>
      <c r="AY82" s="55">
        <v>0</v>
      </c>
      <c r="AZ82" s="55">
        <v>0</v>
      </c>
    </row>
    <row r="83" spans="1:52" s="49" customFormat="1" ht="15" customHeight="1" x14ac:dyDescent="0.3">
      <c r="A83" s="50" t="s">
        <v>1332</v>
      </c>
      <c r="B83" s="51">
        <v>40309.358903508772</v>
      </c>
      <c r="C83" s="51">
        <v>40072.458903508777</v>
      </c>
      <c r="D83" s="51">
        <v>38622.658903508775</v>
      </c>
      <c r="E83" s="51">
        <v>38255.658903508775</v>
      </c>
      <c r="F83" s="51">
        <v>37317.558903508776</v>
      </c>
      <c r="G83" s="51">
        <v>35134.008903508773</v>
      </c>
      <c r="H83" s="51">
        <v>35045.008903508773</v>
      </c>
      <c r="I83" s="51">
        <v>33626.808903508776</v>
      </c>
      <c r="J83" s="51">
        <v>30794.108903508775</v>
      </c>
      <c r="K83" s="51">
        <v>30651.608903508775</v>
      </c>
      <c r="L83" s="51">
        <v>30270.908903508778</v>
      </c>
      <c r="M83" s="51">
        <v>28651.708903508774</v>
      </c>
      <c r="N83" s="51">
        <v>27875.665294486218</v>
      </c>
      <c r="O83" s="51">
        <v>25881.398627819548</v>
      </c>
      <c r="P83" s="51">
        <v>23626.398627819548</v>
      </c>
      <c r="Q83" s="51">
        <v>21320.898627819548</v>
      </c>
      <c r="R83" s="51">
        <v>18912.741487819549</v>
      </c>
      <c r="S83" s="51">
        <v>17258.236973684212</v>
      </c>
      <c r="T83" s="51">
        <v>15543.336973684211</v>
      </c>
      <c r="U83" s="51">
        <v>14281.589473684211</v>
      </c>
      <c r="V83" s="51">
        <v>11571.100003684212</v>
      </c>
      <c r="W83" s="51">
        <v>10418.300003684213</v>
      </c>
      <c r="X83" s="51">
        <v>8784.3000036842113</v>
      </c>
      <c r="Y83" s="51">
        <v>6049.700003684211</v>
      </c>
      <c r="Z83" s="51">
        <v>4700.5000036842102</v>
      </c>
      <c r="AA83" s="51">
        <v>4360.1000036842106</v>
      </c>
      <c r="AB83" s="51">
        <v>4354.9000036842108</v>
      </c>
      <c r="AC83" s="51">
        <v>4323.1000036842106</v>
      </c>
      <c r="AD83" s="51">
        <v>3980.8000036842109</v>
      </c>
      <c r="AE83" s="51">
        <v>2834.1000036842106</v>
      </c>
      <c r="AF83" s="51">
        <v>2477.1000036842106</v>
      </c>
      <c r="AG83" s="51">
        <v>2355.1000036842106</v>
      </c>
      <c r="AH83" s="51">
        <v>2353.0000036842107</v>
      </c>
      <c r="AI83" s="51">
        <v>1249.2000036842107</v>
      </c>
      <c r="AJ83" s="51">
        <v>1191.6000036842106</v>
      </c>
      <c r="AK83" s="51">
        <v>1109.6000036842106</v>
      </c>
      <c r="AL83" s="51">
        <v>1064.1000036842106</v>
      </c>
      <c r="AM83" s="51">
        <v>1048.2000036842105</v>
      </c>
      <c r="AN83" s="51">
        <v>830.60000368421061</v>
      </c>
      <c r="AO83" s="51">
        <v>502</v>
      </c>
      <c r="AP83" s="51">
        <v>252</v>
      </c>
      <c r="AQ83" s="51">
        <v>252</v>
      </c>
      <c r="AR83" s="51">
        <v>252</v>
      </c>
      <c r="AS83" s="51">
        <v>252</v>
      </c>
      <c r="AT83" s="51">
        <v>252</v>
      </c>
      <c r="AU83" s="51">
        <v>127</v>
      </c>
      <c r="AV83" s="51">
        <v>127</v>
      </c>
      <c r="AW83" s="51">
        <v>127</v>
      </c>
      <c r="AX83" s="51">
        <v>27</v>
      </c>
      <c r="AY83" s="51">
        <v>27</v>
      </c>
      <c r="AZ83" s="51">
        <v>27</v>
      </c>
    </row>
    <row r="84" spans="1:52" s="49" customFormat="1" ht="15" customHeight="1" x14ac:dyDescent="0.3">
      <c r="A84" s="61" t="s">
        <v>1356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  <c r="Q84" s="55">
        <v>0</v>
      </c>
      <c r="R84" s="55">
        <v>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5">
        <v>0</v>
      </c>
      <c r="AB84" s="55">
        <v>0</v>
      </c>
      <c r="AC84" s="55">
        <v>0</v>
      </c>
      <c r="AD84" s="55">
        <v>0</v>
      </c>
      <c r="AE84" s="55">
        <v>0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0</v>
      </c>
      <c r="AL84" s="55">
        <v>0</v>
      </c>
      <c r="AM84" s="55">
        <v>0</v>
      </c>
      <c r="AN84" s="55">
        <v>0</v>
      </c>
      <c r="AO84" s="55">
        <v>0</v>
      </c>
      <c r="AP84" s="55">
        <v>0</v>
      </c>
      <c r="AQ84" s="55">
        <v>0</v>
      </c>
      <c r="AR84" s="55">
        <v>0</v>
      </c>
      <c r="AS84" s="55">
        <v>0</v>
      </c>
      <c r="AT84" s="55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5">
        <v>0</v>
      </c>
    </row>
    <row r="85" spans="1:52" s="49" customFormat="1" ht="15" customHeight="1" x14ac:dyDescent="0.3">
      <c r="A85" s="61" t="s">
        <v>1357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  <c r="H85" s="55">
        <v>0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5">
        <v>0</v>
      </c>
      <c r="R85" s="55">
        <v>0</v>
      </c>
      <c r="S85" s="55">
        <v>0</v>
      </c>
      <c r="T85" s="55">
        <v>0</v>
      </c>
      <c r="U85" s="55">
        <v>0</v>
      </c>
      <c r="V85" s="55">
        <v>0</v>
      </c>
      <c r="W85" s="55">
        <v>0</v>
      </c>
      <c r="X85" s="55">
        <v>0</v>
      </c>
      <c r="Y85" s="55">
        <v>0</v>
      </c>
      <c r="Z85" s="55">
        <v>0</v>
      </c>
      <c r="AA85" s="55">
        <v>0</v>
      </c>
      <c r="AB85" s="55">
        <v>0</v>
      </c>
      <c r="AC85" s="55">
        <v>0</v>
      </c>
      <c r="AD85" s="55">
        <v>0</v>
      </c>
      <c r="AE85" s="55">
        <v>0</v>
      </c>
      <c r="AF85" s="55">
        <v>0</v>
      </c>
      <c r="AG85" s="55">
        <v>0</v>
      </c>
      <c r="AH85" s="55">
        <v>0</v>
      </c>
      <c r="AI85" s="55">
        <v>0</v>
      </c>
      <c r="AJ85" s="55">
        <v>0</v>
      </c>
      <c r="AK85" s="55">
        <v>0</v>
      </c>
      <c r="AL85" s="55">
        <v>0</v>
      </c>
      <c r="AM85" s="55">
        <v>0</v>
      </c>
      <c r="AN85" s="55">
        <v>0</v>
      </c>
      <c r="AO85" s="55">
        <v>0</v>
      </c>
      <c r="AP85" s="55">
        <v>0</v>
      </c>
      <c r="AQ85" s="55">
        <v>0</v>
      </c>
      <c r="AR85" s="55">
        <v>0</v>
      </c>
      <c r="AS85" s="55">
        <v>0</v>
      </c>
      <c r="AT85" s="55">
        <v>0</v>
      </c>
      <c r="AU85" s="55">
        <v>0</v>
      </c>
      <c r="AV85" s="55">
        <v>0</v>
      </c>
      <c r="AW85" s="55">
        <v>0</v>
      </c>
      <c r="AX85" s="55">
        <v>0</v>
      </c>
      <c r="AY85" s="55">
        <v>0</v>
      </c>
      <c r="AZ85" s="55">
        <v>0</v>
      </c>
    </row>
    <row r="86" spans="1:52" s="49" customFormat="1" ht="15" customHeight="1" x14ac:dyDescent="0.3">
      <c r="A86" s="61" t="s">
        <v>1347</v>
      </c>
      <c r="B86" s="55">
        <v>40309.358903508772</v>
      </c>
      <c r="C86" s="55">
        <v>40072.458903508777</v>
      </c>
      <c r="D86" s="55">
        <v>38622.658903508775</v>
      </c>
      <c r="E86" s="55">
        <v>38255.658903508775</v>
      </c>
      <c r="F86" s="55">
        <v>37317.558903508776</v>
      </c>
      <c r="G86" s="55">
        <v>35134.008903508773</v>
      </c>
      <c r="H86" s="55">
        <v>35045.008903508773</v>
      </c>
      <c r="I86" s="55">
        <v>33626.808903508776</v>
      </c>
      <c r="J86" s="55">
        <v>30794.108903508775</v>
      </c>
      <c r="K86" s="55">
        <v>30651.608903508775</v>
      </c>
      <c r="L86" s="55">
        <v>30270.908903508778</v>
      </c>
      <c r="M86" s="55">
        <v>28651.708903508774</v>
      </c>
      <c r="N86" s="55">
        <v>27875.665294486218</v>
      </c>
      <c r="O86" s="55">
        <v>25881.398627819548</v>
      </c>
      <c r="P86" s="55">
        <v>23626.398627819548</v>
      </c>
      <c r="Q86" s="55">
        <v>21320.898627819548</v>
      </c>
      <c r="R86" s="55">
        <v>18912.741487819549</v>
      </c>
      <c r="S86" s="55">
        <v>17258.236973684212</v>
      </c>
      <c r="T86" s="55">
        <v>15543.336973684211</v>
      </c>
      <c r="U86" s="55">
        <v>14281.589473684211</v>
      </c>
      <c r="V86" s="55">
        <v>11571.100003684212</v>
      </c>
      <c r="W86" s="55">
        <v>10418.300003684213</v>
      </c>
      <c r="X86" s="55">
        <v>8784.3000036842113</v>
      </c>
      <c r="Y86" s="55">
        <v>6049.700003684211</v>
      </c>
      <c r="Z86" s="55">
        <v>4700.5000036842102</v>
      </c>
      <c r="AA86" s="55">
        <v>4360.1000036842106</v>
      </c>
      <c r="AB86" s="55">
        <v>4354.9000036842108</v>
      </c>
      <c r="AC86" s="55">
        <v>4323.1000036842106</v>
      </c>
      <c r="AD86" s="55">
        <v>3980.8000036842109</v>
      </c>
      <c r="AE86" s="55">
        <v>2834.1000036842106</v>
      </c>
      <c r="AF86" s="55">
        <v>2477.1000036842106</v>
      </c>
      <c r="AG86" s="55">
        <v>2355.1000036842106</v>
      </c>
      <c r="AH86" s="55">
        <v>2353.0000036842107</v>
      </c>
      <c r="AI86" s="55">
        <v>1249.2000036842107</v>
      </c>
      <c r="AJ86" s="55">
        <v>1191.6000036842106</v>
      </c>
      <c r="AK86" s="55">
        <v>1109.6000036842106</v>
      </c>
      <c r="AL86" s="55">
        <v>1064.1000036842106</v>
      </c>
      <c r="AM86" s="55">
        <v>1048.2000036842105</v>
      </c>
      <c r="AN86" s="55">
        <v>830.60000368421061</v>
      </c>
      <c r="AO86" s="55">
        <v>502</v>
      </c>
      <c r="AP86" s="55">
        <v>252</v>
      </c>
      <c r="AQ86" s="55">
        <v>252</v>
      </c>
      <c r="AR86" s="55">
        <v>252</v>
      </c>
      <c r="AS86" s="55">
        <v>252</v>
      </c>
      <c r="AT86" s="55">
        <v>252</v>
      </c>
      <c r="AU86" s="55">
        <v>127</v>
      </c>
      <c r="AV86" s="55">
        <v>127</v>
      </c>
      <c r="AW86" s="55">
        <v>127</v>
      </c>
      <c r="AX86" s="55">
        <v>27</v>
      </c>
      <c r="AY86" s="55">
        <v>27</v>
      </c>
      <c r="AZ86" s="55">
        <v>27</v>
      </c>
    </row>
    <row r="87" spans="1:52" s="49" customFormat="1" ht="15" customHeight="1" x14ac:dyDescent="0.3">
      <c r="A87" s="50" t="s">
        <v>1333</v>
      </c>
      <c r="B87" s="51">
        <v>2571.52</v>
      </c>
      <c r="C87" s="51">
        <v>2785.7200000000003</v>
      </c>
      <c r="D87" s="51">
        <v>2849.7842105263157</v>
      </c>
      <c r="E87" s="51">
        <v>2855.3262105263152</v>
      </c>
      <c r="F87" s="51">
        <v>3163.9543980263156</v>
      </c>
      <c r="G87" s="51">
        <v>3234.3063980263155</v>
      </c>
      <c r="H87" s="51">
        <v>3446.2463980263155</v>
      </c>
      <c r="I87" s="51">
        <v>3721.3153980263155</v>
      </c>
      <c r="J87" s="51">
        <v>4051.9632401315789</v>
      </c>
      <c r="K87" s="51">
        <v>4096.0632401315797</v>
      </c>
      <c r="L87" s="51">
        <v>4382.3932401315797</v>
      </c>
      <c r="M87" s="51">
        <v>4641.3932401315797</v>
      </c>
      <c r="N87" s="51">
        <v>4673.3752401315787</v>
      </c>
      <c r="O87" s="51">
        <v>4702.0402401315787</v>
      </c>
      <c r="P87" s="51">
        <v>6627.622240131579</v>
      </c>
      <c r="Q87" s="51">
        <v>6533.4222401315783</v>
      </c>
      <c r="R87" s="51">
        <v>6573.7738988468736</v>
      </c>
      <c r="S87" s="51">
        <v>6571.6738988468751</v>
      </c>
      <c r="T87" s="51">
        <v>6558.3708960162476</v>
      </c>
      <c r="U87" s="51">
        <v>6559.6767111101108</v>
      </c>
      <c r="V87" s="51">
        <v>7105.3767111101097</v>
      </c>
      <c r="W87" s="51">
        <v>9400.6767111101108</v>
      </c>
      <c r="X87" s="51">
        <v>10200.87671111011</v>
      </c>
      <c r="Y87" s="51">
        <v>10282.176711110111</v>
      </c>
      <c r="Z87" s="51">
        <v>10781.076711110109</v>
      </c>
      <c r="AA87" s="51">
        <v>10873.176711110111</v>
      </c>
      <c r="AB87" s="51">
        <v>10799.776711110109</v>
      </c>
      <c r="AC87" s="51">
        <v>11655.756711110111</v>
      </c>
      <c r="AD87" s="51">
        <v>11887.55671111011</v>
      </c>
      <c r="AE87" s="51">
        <v>12168.05671111011</v>
      </c>
      <c r="AF87" s="51">
        <v>12239.756711110111</v>
      </c>
      <c r="AG87" s="51">
        <v>12438.356711110111</v>
      </c>
      <c r="AH87" s="51">
        <v>12495.866711110109</v>
      </c>
      <c r="AI87" s="51">
        <v>12519.666711110109</v>
      </c>
      <c r="AJ87" s="51">
        <v>12586.266711110109</v>
      </c>
      <c r="AK87" s="51">
        <v>12558.846711110109</v>
      </c>
      <c r="AL87" s="51">
        <v>12697.546711110108</v>
      </c>
      <c r="AM87" s="51">
        <v>12741.262500583793</v>
      </c>
      <c r="AN87" s="51">
        <v>12722.302500583794</v>
      </c>
      <c r="AO87" s="51">
        <v>12533.202500583793</v>
      </c>
      <c r="AP87" s="51">
        <v>12620.802500583792</v>
      </c>
      <c r="AQ87" s="51">
        <v>12907.202500583793</v>
      </c>
      <c r="AR87" s="51">
        <v>14057.702500583793</v>
      </c>
      <c r="AS87" s="51">
        <v>14181.060500583793</v>
      </c>
      <c r="AT87" s="51">
        <v>13642.944310583793</v>
      </c>
      <c r="AU87" s="51">
        <v>13559.984310583794</v>
      </c>
      <c r="AV87" s="51">
        <v>14528.844310583792</v>
      </c>
      <c r="AW87" s="51">
        <v>14379.353310583794</v>
      </c>
      <c r="AX87" s="51">
        <v>14130.350310583794</v>
      </c>
      <c r="AY87" s="51">
        <v>13887.413470583793</v>
      </c>
      <c r="AZ87" s="51">
        <v>13967.983470583793</v>
      </c>
    </row>
    <row r="88" spans="1:52" s="49" customFormat="1" ht="15" customHeight="1" x14ac:dyDescent="0.3">
      <c r="A88" s="61" t="s">
        <v>1356</v>
      </c>
      <c r="B88" s="55">
        <v>0</v>
      </c>
      <c r="C88" s="55">
        <v>0</v>
      </c>
      <c r="D88" s="55">
        <v>0</v>
      </c>
      <c r="E88" s="55">
        <v>0</v>
      </c>
      <c r="F88" s="55">
        <v>0</v>
      </c>
      <c r="G88" s="55">
        <v>0</v>
      </c>
      <c r="H88" s="55">
        <v>0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55">
        <v>0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5">
        <v>0</v>
      </c>
      <c r="X88" s="55">
        <v>0</v>
      </c>
      <c r="Y88" s="55">
        <v>0</v>
      </c>
      <c r="Z88" s="55">
        <v>0</v>
      </c>
      <c r="AA88" s="55">
        <v>0</v>
      </c>
      <c r="AB88" s="55">
        <v>0</v>
      </c>
      <c r="AC88" s="55">
        <v>0</v>
      </c>
      <c r="AD88" s="55">
        <v>0</v>
      </c>
      <c r="AE88" s="55">
        <v>0</v>
      </c>
      <c r="AF88" s="55">
        <v>0</v>
      </c>
      <c r="AG88" s="55">
        <v>0</v>
      </c>
      <c r="AH88" s="55">
        <v>0</v>
      </c>
      <c r="AI88" s="55">
        <v>0</v>
      </c>
      <c r="AJ88" s="55">
        <v>0</v>
      </c>
      <c r="AK88" s="55">
        <v>0</v>
      </c>
      <c r="AL88" s="55">
        <v>0</v>
      </c>
      <c r="AM88" s="55">
        <v>0</v>
      </c>
      <c r="AN88" s="55">
        <v>0</v>
      </c>
      <c r="AO88" s="55">
        <v>0</v>
      </c>
      <c r="AP88" s="55">
        <v>135</v>
      </c>
      <c r="AQ88" s="55">
        <v>135</v>
      </c>
      <c r="AR88" s="55">
        <v>135</v>
      </c>
      <c r="AS88" s="55">
        <v>135</v>
      </c>
      <c r="AT88" s="55">
        <v>135</v>
      </c>
      <c r="AU88" s="55">
        <v>135</v>
      </c>
      <c r="AV88" s="55">
        <v>270</v>
      </c>
      <c r="AW88" s="55">
        <v>270</v>
      </c>
      <c r="AX88" s="55">
        <v>270</v>
      </c>
      <c r="AY88" s="55">
        <v>270</v>
      </c>
      <c r="AZ88" s="55">
        <v>270</v>
      </c>
    </row>
    <row r="89" spans="1:52" s="49" customFormat="1" ht="15" customHeight="1" x14ac:dyDescent="0.3">
      <c r="A89" s="61" t="s">
        <v>1358</v>
      </c>
      <c r="B89" s="55">
        <v>2090.0200000000004</v>
      </c>
      <c r="C89" s="55">
        <v>2253.2200000000003</v>
      </c>
      <c r="D89" s="55">
        <v>2349.6</v>
      </c>
      <c r="E89" s="55">
        <v>2405.1419999999998</v>
      </c>
      <c r="F89" s="55">
        <v>2712.2781875000001</v>
      </c>
      <c r="G89" s="55">
        <v>2771.4381874999999</v>
      </c>
      <c r="H89" s="55">
        <v>2983.3781875</v>
      </c>
      <c r="I89" s="55">
        <v>3213.2771875000003</v>
      </c>
      <c r="J89" s="55">
        <v>3478.9250296052633</v>
      </c>
      <c r="K89" s="55">
        <v>3501.2250296052634</v>
      </c>
      <c r="L89" s="55">
        <v>3724.0550296052634</v>
      </c>
      <c r="M89" s="55">
        <v>3778.0550296052634</v>
      </c>
      <c r="N89" s="55">
        <v>3816.0370296052633</v>
      </c>
      <c r="O89" s="55">
        <v>3844.7020296052633</v>
      </c>
      <c r="P89" s="55">
        <v>3837.2840296052627</v>
      </c>
      <c r="Q89" s="55">
        <v>3811.0840296052629</v>
      </c>
      <c r="R89" s="55">
        <v>3758.1205174214183</v>
      </c>
      <c r="S89" s="55">
        <v>3756.0205174214188</v>
      </c>
      <c r="T89" s="55">
        <v>3741.5205174214188</v>
      </c>
      <c r="U89" s="55">
        <v>3741.5205174214188</v>
      </c>
      <c r="V89" s="55">
        <v>4306.2205174214187</v>
      </c>
      <c r="W89" s="55">
        <v>5991.5205174214188</v>
      </c>
      <c r="X89" s="55">
        <v>6391.7205174214187</v>
      </c>
      <c r="Y89" s="55">
        <v>6473.0205174214188</v>
      </c>
      <c r="Z89" s="55">
        <v>6631.9205174214185</v>
      </c>
      <c r="AA89" s="55">
        <v>6654.0205174214188</v>
      </c>
      <c r="AB89" s="55">
        <v>6510.6205174214192</v>
      </c>
      <c r="AC89" s="55">
        <v>7367.7705174214198</v>
      </c>
      <c r="AD89" s="55">
        <v>7529.5705174214199</v>
      </c>
      <c r="AE89" s="55">
        <v>7740.0705174214199</v>
      </c>
      <c r="AF89" s="55">
        <v>7780.9705174214196</v>
      </c>
      <c r="AG89" s="55">
        <v>7979.5705174214199</v>
      </c>
      <c r="AH89" s="55">
        <v>8047.0805174214192</v>
      </c>
      <c r="AI89" s="55">
        <v>8070.8805174214185</v>
      </c>
      <c r="AJ89" s="55">
        <v>8137.4805174214189</v>
      </c>
      <c r="AK89" s="55">
        <v>8135.0605174214197</v>
      </c>
      <c r="AL89" s="55">
        <v>8273.7605174214186</v>
      </c>
      <c r="AM89" s="55">
        <v>8392.1605174214201</v>
      </c>
      <c r="AN89" s="55">
        <v>8373.2005174214191</v>
      </c>
      <c r="AO89" s="55">
        <v>8214.1005174214188</v>
      </c>
      <c r="AP89" s="55">
        <v>8188.5005174214184</v>
      </c>
      <c r="AQ89" s="55">
        <v>8474.900517421418</v>
      </c>
      <c r="AR89" s="55">
        <v>9625.400517421418</v>
      </c>
      <c r="AS89" s="55">
        <v>9748.7585174214182</v>
      </c>
      <c r="AT89" s="55">
        <v>9261.6423274214194</v>
      </c>
      <c r="AU89" s="55">
        <v>9224.6823274214184</v>
      </c>
      <c r="AV89" s="55">
        <v>10074.542327421419</v>
      </c>
      <c r="AW89" s="55">
        <v>9941.0433274214192</v>
      </c>
      <c r="AX89" s="55">
        <v>9703.2323274214195</v>
      </c>
      <c r="AY89" s="55">
        <v>9614.2954874214192</v>
      </c>
      <c r="AZ89" s="55">
        <v>9694.8654874214189</v>
      </c>
    </row>
    <row r="90" spans="1:52" s="49" customFormat="1" ht="15" customHeight="1" x14ac:dyDescent="0.3">
      <c r="A90" s="61" t="s">
        <v>1347</v>
      </c>
      <c r="B90" s="55">
        <v>481.49999999999994</v>
      </c>
      <c r="C90" s="55">
        <v>532.50000000000011</v>
      </c>
      <c r="D90" s="55">
        <v>500.18421052631578</v>
      </c>
      <c r="E90" s="55">
        <v>450.18421052631578</v>
      </c>
      <c r="F90" s="55">
        <v>451.6762105263158</v>
      </c>
      <c r="G90" s="55">
        <v>462.86821052631581</v>
      </c>
      <c r="H90" s="55">
        <v>462.86821052631575</v>
      </c>
      <c r="I90" s="55">
        <v>508.03821052631565</v>
      </c>
      <c r="J90" s="55">
        <v>573.03821052631565</v>
      </c>
      <c r="K90" s="55">
        <v>594.83821052631572</v>
      </c>
      <c r="L90" s="55">
        <v>658.33821052631572</v>
      </c>
      <c r="M90" s="55">
        <v>863.33821052631572</v>
      </c>
      <c r="N90" s="55">
        <v>857.33821052631583</v>
      </c>
      <c r="O90" s="55">
        <v>857.33821052631583</v>
      </c>
      <c r="P90" s="55">
        <v>2790.3382105263154</v>
      </c>
      <c r="Q90" s="55">
        <v>2722.3382105263154</v>
      </c>
      <c r="R90" s="55">
        <v>2815.6533814254544</v>
      </c>
      <c r="S90" s="55">
        <v>2815.6533814254544</v>
      </c>
      <c r="T90" s="55">
        <v>2816.8503785948278</v>
      </c>
      <c r="U90" s="55">
        <v>2818.1561936886901</v>
      </c>
      <c r="V90" s="55">
        <v>2799.1561936886901</v>
      </c>
      <c r="W90" s="55">
        <v>3409.1561936886901</v>
      </c>
      <c r="X90" s="55">
        <v>3809.1561936886901</v>
      </c>
      <c r="Y90" s="55">
        <v>3809.1561936886901</v>
      </c>
      <c r="Z90" s="55">
        <v>4149.1561936886901</v>
      </c>
      <c r="AA90" s="55">
        <v>4219.1561936886901</v>
      </c>
      <c r="AB90" s="55">
        <v>4289.1561936886901</v>
      </c>
      <c r="AC90" s="55">
        <v>4287.98619368869</v>
      </c>
      <c r="AD90" s="55">
        <v>4357.98619368869</v>
      </c>
      <c r="AE90" s="55">
        <v>4427.98619368869</v>
      </c>
      <c r="AF90" s="55">
        <v>4458.7861936886902</v>
      </c>
      <c r="AG90" s="55">
        <v>4458.7861936886902</v>
      </c>
      <c r="AH90" s="55">
        <v>4448.7861936886902</v>
      </c>
      <c r="AI90" s="55">
        <v>4448.7861936886902</v>
      </c>
      <c r="AJ90" s="55">
        <v>4448.7861936886902</v>
      </c>
      <c r="AK90" s="55">
        <v>4423.7861936886902</v>
      </c>
      <c r="AL90" s="55">
        <v>4423.7861936886902</v>
      </c>
      <c r="AM90" s="55">
        <v>4349.1019831623735</v>
      </c>
      <c r="AN90" s="55">
        <v>4349.1019831623735</v>
      </c>
      <c r="AO90" s="55">
        <v>4319.1019831623735</v>
      </c>
      <c r="AP90" s="55">
        <v>4297.3019831623733</v>
      </c>
      <c r="AQ90" s="55">
        <v>4297.3019831623733</v>
      </c>
      <c r="AR90" s="55">
        <v>4297.3019831623733</v>
      </c>
      <c r="AS90" s="55">
        <v>4297.3019831623733</v>
      </c>
      <c r="AT90" s="55">
        <v>4246.3019831623733</v>
      </c>
      <c r="AU90" s="55">
        <v>4200.3019831623733</v>
      </c>
      <c r="AV90" s="55">
        <v>4184.3019831623733</v>
      </c>
      <c r="AW90" s="55">
        <v>4168.309983162374</v>
      </c>
      <c r="AX90" s="55">
        <v>4157.117983162374</v>
      </c>
      <c r="AY90" s="55">
        <v>4003.1179831623735</v>
      </c>
      <c r="AZ90" s="55">
        <v>4003.1179831623735</v>
      </c>
    </row>
    <row r="91" spans="1:52" s="49" customFormat="1" ht="15" customHeight="1" x14ac:dyDescent="0.3">
      <c r="A91" s="44" t="s">
        <v>1334</v>
      </c>
      <c r="B91" s="52">
        <v>0</v>
      </c>
      <c r="C91" s="52">
        <v>0</v>
      </c>
      <c r="D91" s="52">
        <v>0</v>
      </c>
      <c r="E91" s="52">
        <v>0</v>
      </c>
      <c r="F91" s="52">
        <v>0</v>
      </c>
      <c r="G91" s="52">
        <v>0</v>
      </c>
      <c r="H91" s="52">
        <v>0</v>
      </c>
      <c r="I91" s="52"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  <c r="AH91" s="52">
        <v>0</v>
      </c>
      <c r="AI91" s="52">
        <v>0</v>
      </c>
      <c r="AJ91" s="52">
        <v>0</v>
      </c>
      <c r="AK91" s="52">
        <v>0</v>
      </c>
      <c r="AL91" s="52">
        <v>0</v>
      </c>
      <c r="AM91" s="52">
        <v>0</v>
      </c>
      <c r="AN91" s="52">
        <v>0</v>
      </c>
      <c r="AO91" s="52">
        <v>0</v>
      </c>
      <c r="AP91" s="52">
        <v>0</v>
      </c>
      <c r="AQ91" s="52">
        <v>0</v>
      </c>
      <c r="AR91" s="52">
        <v>0</v>
      </c>
      <c r="AS91" s="52">
        <v>0</v>
      </c>
      <c r="AT91" s="52">
        <v>0</v>
      </c>
      <c r="AU91" s="52">
        <v>0</v>
      </c>
      <c r="AV91" s="52">
        <v>0</v>
      </c>
      <c r="AW91" s="52">
        <v>0</v>
      </c>
      <c r="AX91" s="52">
        <v>0</v>
      </c>
      <c r="AY91" s="52">
        <v>0</v>
      </c>
      <c r="AZ91" s="52">
        <v>0</v>
      </c>
    </row>
    <row r="92" spans="1:52" s="49" customFormat="1" ht="15" customHeight="1" x14ac:dyDescent="0.3">
      <c r="A92" s="54" t="s">
        <v>1359</v>
      </c>
      <c r="B92" s="55">
        <v>0</v>
      </c>
      <c r="C92" s="55">
        <v>0</v>
      </c>
      <c r="D92" s="55">
        <v>0</v>
      </c>
      <c r="E92" s="55">
        <v>0</v>
      </c>
      <c r="F92" s="55">
        <v>0</v>
      </c>
      <c r="G92" s="55">
        <v>0</v>
      </c>
      <c r="H92" s="55">
        <v>0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55">
        <v>0</v>
      </c>
      <c r="Q92" s="55">
        <v>0</v>
      </c>
      <c r="R92" s="55">
        <v>0</v>
      </c>
      <c r="S92" s="55">
        <v>0</v>
      </c>
      <c r="T92" s="55">
        <v>0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55">
        <v>0</v>
      </c>
      <c r="AD92" s="55">
        <v>0</v>
      </c>
      <c r="AE92" s="55">
        <v>0</v>
      </c>
      <c r="AF92" s="55">
        <v>0</v>
      </c>
      <c r="AG92" s="55">
        <v>0</v>
      </c>
      <c r="AH92" s="55">
        <v>0</v>
      </c>
      <c r="AI92" s="55">
        <v>0</v>
      </c>
      <c r="AJ92" s="55">
        <v>0</v>
      </c>
      <c r="AK92" s="55">
        <v>0</v>
      </c>
      <c r="AL92" s="55">
        <v>0</v>
      </c>
      <c r="AM92" s="55">
        <v>0</v>
      </c>
      <c r="AN92" s="55">
        <v>0</v>
      </c>
      <c r="AO92" s="55">
        <v>0</v>
      </c>
      <c r="AP92" s="55">
        <v>0</v>
      </c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0</v>
      </c>
      <c r="AW92" s="55">
        <v>0</v>
      </c>
      <c r="AX92" s="55">
        <v>0</v>
      </c>
      <c r="AY92" s="55">
        <v>0</v>
      </c>
      <c r="AZ92" s="55">
        <v>0</v>
      </c>
    </row>
    <row r="93" spans="1:52" s="49" customFormat="1" ht="15" customHeight="1" x14ac:dyDescent="0.3">
      <c r="A93" s="54" t="s">
        <v>1360</v>
      </c>
      <c r="B93" s="55">
        <v>0</v>
      </c>
      <c r="C93" s="55">
        <v>0</v>
      </c>
      <c r="D93" s="55">
        <v>0</v>
      </c>
      <c r="E93" s="55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  <c r="AK93" s="55">
        <v>0</v>
      </c>
      <c r="AL93" s="55">
        <v>0</v>
      </c>
      <c r="AM93" s="55">
        <v>0</v>
      </c>
      <c r="AN93" s="55">
        <v>0</v>
      </c>
      <c r="AO93" s="55">
        <v>0</v>
      </c>
      <c r="AP93" s="55">
        <v>0</v>
      </c>
      <c r="AQ93" s="55">
        <v>0</v>
      </c>
      <c r="AR93" s="55">
        <v>0</v>
      </c>
      <c r="AS93" s="55">
        <v>0</v>
      </c>
      <c r="AT93" s="55">
        <v>0</v>
      </c>
      <c r="AU93" s="55">
        <v>0</v>
      </c>
      <c r="AV93" s="55">
        <v>0</v>
      </c>
      <c r="AW93" s="55">
        <v>0</v>
      </c>
      <c r="AX93" s="55">
        <v>0</v>
      </c>
      <c r="AY93" s="55">
        <v>0</v>
      </c>
      <c r="AZ93" s="55">
        <v>0</v>
      </c>
    </row>
    <row r="94" spans="1:52" x14ac:dyDescent="0.35">
      <c r="A94" s="53" t="s">
        <v>1335</v>
      </c>
      <c r="B94" s="51">
        <v>12351.659</v>
      </c>
      <c r="C94" s="51">
        <v>16854.080000000002</v>
      </c>
      <c r="D94" s="51">
        <v>22607.780000000002</v>
      </c>
      <c r="E94" s="51">
        <v>27264.25</v>
      </c>
      <c r="F94" s="51">
        <v>33314.395000000004</v>
      </c>
      <c r="G94" s="51">
        <v>38847.833000000006</v>
      </c>
      <c r="H94" s="51">
        <v>45677.486000000004</v>
      </c>
      <c r="I94" s="51">
        <v>53643.239135191383</v>
      </c>
      <c r="J94" s="51">
        <v>59960.39</v>
      </c>
      <c r="K94" s="51">
        <v>70837.775000000009</v>
      </c>
      <c r="L94" s="51">
        <v>78893.255000000005</v>
      </c>
      <c r="M94" s="51">
        <v>87355.074999999997</v>
      </c>
      <c r="N94" s="51">
        <v>97103.375000000015</v>
      </c>
      <c r="O94" s="51">
        <v>105694.37500000001</v>
      </c>
      <c r="P94" s="51">
        <v>115491.77500000001</v>
      </c>
      <c r="Q94" s="51">
        <v>127247.56500000002</v>
      </c>
      <c r="R94" s="51">
        <v>138970.42499999999</v>
      </c>
      <c r="S94" s="51">
        <v>151171.02500000002</v>
      </c>
      <c r="T94" s="51">
        <v>162969.027</v>
      </c>
      <c r="U94" s="51">
        <v>173390.66500000004</v>
      </c>
      <c r="V94" s="51">
        <v>189867.63670000003</v>
      </c>
      <c r="W94" s="51">
        <v>194057.37795000002</v>
      </c>
      <c r="X94" s="51">
        <v>197026.01661666672</v>
      </c>
      <c r="Y94" s="51">
        <v>202013.60986666672</v>
      </c>
      <c r="Z94" s="51">
        <v>210525.82820000008</v>
      </c>
      <c r="AA94" s="51">
        <v>222126.44660000005</v>
      </c>
      <c r="AB94" s="51">
        <v>231024.17118000006</v>
      </c>
      <c r="AC94" s="51">
        <v>238806.54515666678</v>
      </c>
      <c r="AD94" s="51">
        <v>246772.64093000002</v>
      </c>
      <c r="AE94" s="51">
        <v>258214.66022000002</v>
      </c>
      <c r="AF94" s="51">
        <v>267064.43601666664</v>
      </c>
      <c r="AG94" s="51">
        <v>275845.89907666662</v>
      </c>
      <c r="AH94" s="51">
        <v>283030.00306666666</v>
      </c>
      <c r="AI94" s="51">
        <v>289228.74556333333</v>
      </c>
      <c r="AJ94" s="51">
        <v>296739.76952666667</v>
      </c>
      <c r="AK94" s="51">
        <v>305310.61282666668</v>
      </c>
      <c r="AL94" s="51">
        <v>315709.84983999998</v>
      </c>
      <c r="AM94" s="51">
        <v>327121.22783999995</v>
      </c>
      <c r="AN94" s="51">
        <v>338495.40083</v>
      </c>
      <c r="AO94" s="51">
        <v>348296.69231333327</v>
      </c>
      <c r="AP94" s="51">
        <v>357562.12192666659</v>
      </c>
      <c r="AQ94" s="51">
        <v>366113.50043666665</v>
      </c>
      <c r="AR94" s="51">
        <v>375411.01694999996</v>
      </c>
      <c r="AS94" s="51">
        <v>382925.08403333323</v>
      </c>
      <c r="AT94" s="51">
        <v>389544.76703333319</v>
      </c>
      <c r="AU94" s="51">
        <v>399794.08624999999</v>
      </c>
      <c r="AV94" s="51">
        <v>409112.26333333319</v>
      </c>
      <c r="AW94" s="51">
        <v>419368.22416666651</v>
      </c>
      <c r="AX94" s="51">
        <v>427427.1629166666</v>
      </c>
      <c r="AY94" s="51">
        <v>434941.19124999986</v>
      </c>
      <c r="AZ94" s="51">
        <v>445489.79750000004</v>
      </c>
    </row>
    <row r="95" spans="1:52" x14ac:dyDescent="0.35">
      <c r="A95" s="54" t="s">
        <v>1336</v>
      </c>
      <c r="B95" s="55">
        <v>12308.978999999999</v>
      </c>
      <c r="C95" s="55">
        <v>16761.400000000001</v>
      </c>
      <c r="D95" s="55">
        <v>22506.600000000002</v>
      </c>
      <c r="E95" s="55">
        <v>26930.77</v>
      </c>
      <c r="F95" s="55">
        <v>32820.915000000001</v>
      </c>
      <c r="G95" s="55">
        <v>38351.353000000003</v>
      </c>
      <c r="H95" s="55">
        <v>45070.506000000001</v>
      </c>
      <c r="I95" s="55">
        <v>52922.859135191386</v>
      </c>
      <c r="J95" s="55">
        <v>59062.51</v>
      </c>
      <c r="K95" s="55">
        <v>69612.475000000006</v>
      </c>
      <c r="L95" s="55">
        <v>77199.354999999996</v>
      </c>
      <c r="M95" s="55">
        <v>85641.175000000003</v>
      </c>
      <c r="N95" s="55">
        <v>94920.975000000006</v>
      </c>
      <c r="O95" s="55">
        <v>102394.27500000001</v>
      </c>
      <c r="P95" s="55">
        <v>111989.77500000001</v>
      </c>
      <c r="Q95" s="55">
        <v>121349.16500000001</v>
      </c>
      <c r="R95" s="55">
        <v>131631.17500000002</v>
      </c>
      <c r="S95" s="55">
        <v>142301.57500000001</v>
      </c>
      <c r="T95" s="55">
        <v>151903.37700000001</v>
      </c>
      <c r="U95" s="55">
        <v>159477.51500000004</v>
      </c>
      <c r="V95" s="55">
        <v>172235.64670000001</v>
      </c>
      <c r="W95" s="55">
        <v>174920.8146166667</v>
      </c>
      <c r="X95" s="55">
        <v>177191.06995000006</v>
      </c>
      <c r="Y95" s="55">
        <v>178800.41320000007</v>
      </c>
      <c r="Z95" s="55">
        <v>183824.0115333334</v>
      </c>
      <c r="AA95" s="55">
        <v>193395.88826666671</v>
      </c>
      <c r="AB95" s="55">
        <v>200070.22284666673</v>
      </c>
      <c r="AC95" s="55">
        <v>205339.50849000009</v>
      </c>
      <c r="AD95" s="55">
        <v>210213.73093000005</v>
      </c>
      <c r="AE95" s="55">
        <v>217236.42022000003</v>
      </c>
      <c r="AF95" s="55">
        <v>222274.47935000001</v>
      </c>
      <c r="AG95" s="55">
        <v>226992.15907666666</v>
      </c>
      <c r="AH95" s="55">
        <v>231414.26306666664</v>
      </c>
      <c r="AI95" s="55">
        <v>234397.45556333332</v>
      </c>
      <c r="AJ95" s="55">
        <v>238363.37286000003</v>
      </c>
      <c r="AK95" s="55">
        <v>243020.39116000006</v>
      </c>
      <c r="AL95" s="55">
        <v>248708.02817333332</v>
      </c>
      <c r="AM95" s="55">
        <v>255117.96117333329</v>
      </c>
      <c r="AN95" s="55">
        <v>260954.04416333331</v>
      </c>
      <c r="AO95" s="55">
        <v>266805.10731333325</v>
      </c>
      <c r="AP95" s="55">
        <v>272089.30359333323</v>
      </c>
      <c r="AQ95" s="55">
        <v>277613.53210333327</v>
      </c>
      <c r="AR95" s="55">
        <v>283417.2386166667</v>
      </c>
      <c r="AS95" s="55">
        <v>288229.07569999993</v>
      </c>
      <c r="AT95" s="55">
        <v>292653.93869999988</v>
      </c>
      <c r="AU95" s="55">
        <v>299844.68958333338</v>
      </c>
      <c r="AV95" s="55">
        <v>305687.91666666663</v>
      </c>
      <c r="AW95" s="55">
        <v>311842.94583333319</v>
      </c>
      <c r="AX95" s="55">
        <v>317266.33124999993</v>
      </c>
      <c r="AY95" s="55">
        <v>322714.50624999992</v>
      </c>
      <c r="AZ95" s="55">
        <v>330047.45416666666</v>
      </c>
    </row>
    <row r="96" spans="1:52" x14ac:dyDescent="0.35">
      <c r="A96" s="54" t="s">
        <v>1337</v>
      </c>
      <c r="B96" s="55">
        <v>42.68</v>
      </c>
      <c r="C96" s="55">
        <v>92.68</v>
      </c>
      <c r="D96" s="55">
        <v>101.18</v>
      </c>
      <c r="E96" s="55">
        <v>333.48</v>
      </c>
      <c r="F96" s="55">
        <v>493.48</v>
      </c>
      <c r="G96" s="55">
        <v>496.48</v>
      </c>
      <c r="H96" s="55">
        <v>606.98</v>
      </c>
      <c r="I96" s="55">
        <v>720.38000000000011</v>
      </c>
      <c r="J96" s="55">
        <v>897.88000000000011</v>
      </c>
      <c r="K96" s="55">
        <v>1225.3</v>
      </c>
      <c r="L96" s="55">
        <v>1693.9</v>
      </c>
      <c r="M96" s="55">
        <v>1713.9</v>
      </c>
      <c r="N96" s="55">
        <v>2182.4</v>
      </c>
      <c r="O96" s="55">
        <v>3300.1000000000004</v>
      </c>
      <c r="P96" s="55">
        <v>3502</v>
      </c>
      <c r="Q96" s="55">
        <v>5898.4000000000005</v>
      </c>
      <c r="R96" s="55">
        <v>7339.2500000000009</v>
      </c>
      <c r="S96" s="55">
        <v>8869.4500000000007</v>
      </c>
      <c r="T96" s="55">
        <v>11065.65</v>
      </c>
      <c r="U96" s="55">
        <v>13913.150000000001</v>
      </c>
      <c r="V96" s="55">
        <v>17631.989999999998</v>
      </c>
      <c r="W96" s="55">
        <v>19136.563333333332</v>
      </c>
      <c r="X96" s="55">
        <v>19834.946666666663</v>
      </c>
      <c r="Y96" s="55">
        <v>23213.19666666667</v>
      </c>
      <c r="Z96" s="55">
        <v>26701.816666666673</v>
      </c>
      <c r="AA96" s="55">
        <v>28730.558333333334</v>
      </c>
      <c r="AB96" s="55">
        <v>30953.948333333334</v>
      </c>
      <c r="AC96" s="55">
        <v>33467.036666666667</v>
      </c>
      <c r="AD96" s="55">
        <v>36558.909999999996</v>
      </c>
      <c r="AE96" s="55">
        <v>40978.239999999991</v>
      </c>
      <c r="AF96" s="55">
        <v>44789.956666666643</v>
      </c>
      <c r="AG96" s="55">
        <v>48853.740000000005</v>
      </c>
      <c r="AH96" s="55">
        <v>51615.740000000005</v>
      </c>
      <c r="AI96" s="55">
        <v>54831.289999999994</v>
      </c>
      <c r="AJ96" s="55">
        <v>58376.396666666646</v>
      </c>
      <c r="AK96" s="55">
        <v>62290.221666666643</v>
      </c>
      <c r="AL96" s="55">
        <v>67001.82166666667</v>
      </c>
      <c r="AM96" s="55">
        <v>72003.266666666663</v>
      </c>
      <c r="AN96" s="55">
        <v>77541.356666666659</v>
      </c>
      <c r="AO96" s="55">
        <v>81491.584999999977</v>
      </c>
      <c r="AP96" s="55">
        <v>85472.818333333329</v>
      </c>
      <c r="AQ96" s="55">
        <v>88499.968333333323</v>
      </c>
      <c r="AR96" s="55">
        <v>91993.778333333306</v>
      </c>
      <c r="AS96" s="55">
        <v>94696.008333333317</v>
      </c>
      <c r="AT96" s="55">
        <v>96890.828333333309</v>
      </c>
      <c r="AU96" s="55">
        <v>99949.396666666624</v>
      </c>
      <c r="AV96" s="55">
        <v>103424.34666666664</v>
      </c>
      <c r="AW96" s="55">
        <v>107525.27833333331</v>
      </c>
      <c r="AX96" s="55">
        <v>110160.83166666664</v>
      </c>
      <c r="AY96" s="55">
        <v>112226.68499999998</v>
      </c>
      <c r="AZ96" s="55">
        <v>115442.34333333332</v>
      </c>
    </row>
    <row r="97" spans="1:52" x14ac:dyDescent="0.35">
      <c r="A97" s="53" t="s">
        <v>1338</v>
      </c>
      <c r="B97" s="51">
        <v>177.45099999999999</v>
      </c>
      <c r="C97" s="51">
        <v>275.11599999999999</v>
      </c>
      <c r="D97" s="51">
        <v>358.05599999999998</v>
      </c>
      <c r="E97" s="51">
        <v>593.05600000000004</v>
      </c>
      <c r="F97" s="51">
        <v>1300.6500000000001</v>
      </c>
      <c r="G97" s="51">
        <v>2286.15</v>
      </c>
      <c r="H97" s="51">
        <v>3266.3011700000002</v>
      </c>
      <c r="I97" s="51">
        <v>5236.4623700000002</v>
      </c>
      <c r="J97" s="51">
        <v>10399.708570000001</v>
      </c>
      <c r="K97" s="51">
        <v>16804.719570000001</v>
      </c>
      <c r="L97" s="51">
        <v>29895.25071</v>
      </c>
      <c r="M97" s="51">
        <v>51547.428030000003</v>
      </c>
      <c r="N97" s="51">
        <v>68902.669989999995</v>
      </c>
      <c r="O97" s="51">
        <v>77248.469040000011</v>
      </c>
      <c r="P97" s="51">
        <v>81076.998510000005</v>
      </c>
      <c r="Q97" s="51">
        <v>85145.355500000005</v>
      </c>
      <c r="R97" s="51">
        <v>89285.294343009999</v>
      </c>
      <c r="S97" s="51">
        <v>94785.357573019995</v>
      </c>
      <c r="T97" s="51">
        <v>102864.44080302</v>
      </c>
      <c r="U97" s="51">
        <v>116850.43003302001</v>
      </c>
      <c r="V97" s="51">
        <v>137560.57426301998</v>
      </c>
      <c r="W97" s="51">
        <v>140593.10276302</v>
      </c>
      <c r="X97" s="51">
        <v>143429.45036302001</v>
      </c>
      <c r="Y97" s="51">
        <v>148846.90636301998</v>
      </c>
      <c r="Z97" s="51">
        <v>155683.46136302</v>
      </c>
      <c r="AA97" s="51">
        <v>161065.74426301999</v>
      </c>
      <c r="AB97" s="51">
        <v>165802.11126302002</v>
      </c>
      <c r="AC97" s="51">
        <v>170787.99626302003</v>
      </c>
      <c r="AD97" s="51">
        <v>177131.50226302003</v>
      </c>
      <c r="AE97" s="51">
        <v>184939.07576302</v>
      </c>
      <c r="AF97" s="51">
        <v>192704.80576302001</v>
      </c>
      <c r="AG97" s="51">
        <v>199713.24909301999</v>
      </c>
      <c r="AH97" s="51">
        <v>206591.25989302</v>
      </c>
      <c r="AI97" s="51">
        <v>213746.31669302</v>
      </c>
      <c r="AJ97" s="51">
        <v>222397.26969301997</v>
      </c>
      <c r="AK97" s="51">
        <v>231853.29105302002</v>
      </c>
      <c r="AL97" s="51">
        <v>245195.65173302003</v>
      </c>
      <c r="AM97" s="51">
        <v>258056.98677302001</v>
      </c>
      <c r="AN97" s="51">
        <v>270709.77571301995</v>
      </c>
      <c r="AO97" s="51">
        <v>281582.91625302</v>
      </c>
      <c r="AP97" s="51">
        <v>292204.77426302002</v>
      </c>
      <c r="AQ97" s="51">
        <v>300525.91992001998</v>
      </c>
      <c r="AR97" s="51">
        <v>309965.67869002005</v>
      </c>
      <c r="AS97" s="51">
        <v>317410.72346001997</v>
      </c>
      <c r="AT97" s="51">
        <v>323753.58523002005</v>
      </c>
      <c r="AU97" s="51">
        <v>333866.13850002002</v>
      </c>
      <c r="AV97" s="51">
        <v>342170.32000002003</v>
      </c>
      <c r="AW97" s="51">
        <v>351357.54350002005</v>
      </c>
      <c r="AX97" s="51">
        <v>358750.20900002</v>
      </c>
      <c r="AY97" s="51">
        <v>366043.41450002004</v>
      </c>
      <c r="AZ97" s="51">
        <v>375322.13950002001</v>
      </c>
    </row>
    <row r="98" spans="1:52" x14ac:dyDescent="0.35">
      <c r="A98" s="53" t="s">
        <v>1339</v>
      </c>
      <c r="B98" s="51">
        <v>2.5</v>
      </c>
      <c r="C98" s="51">
        <v>2.5</v>
      </c>
      <c r="D98" s="51">
        <v>2.5</v>
      </c>
      <c r="E98" s="51">
        <v>2.5</v>
      </c>
      <c r="F98" s="51">
        <v>2.5</v>
      </c>
      <c r="G98" s="51">
        <v>2.5</v>
      </c>
      <c r="H98" s="51">
        <v>13.5</v>
      </c>
      <c r="I98" s="51">
        <v>11</v>
      </c>
      <c r="J98" s="51">
        <v>60.9</v>
      </c>
      <c r="K98" s="51">
        <v>283.7</v>
      </c>
      <c r="L98" s="51">
        <v>733.4</v>
      </c>
      <c r="M98" s="51">
        <v>1150.1000000000001</v>
      </c>
      <c r="N98" s="51">
        <v>2002.6000000000001</v>
      </c>
      <c r="O98" s="51">
        <v>2302.6</v>
      </c>
      <c r="P98" s="51">
        <v>2302.9</v>
      </c>
      <c r="Q98" s="51">
        <v>2314.9</v>
      </c>
      <c r="R98" s="51">
        <v>2314.9</v>
      </c>
      <c r="S98" s="51">
        <v>2364.9</v>
      </c>
      <c r="T98" s="51">
        <v>2364.9</v>
      </c>
      <c r="U98" s="51">
        <v>2364.9</v>
      </c>
      <c r="V98" s="51">
        <v>2364.9</v>
      </c>
      <c r="W98" s="51">
        <v>2364.9</v>
      </c>
      <c r="X98" s="51">
        <v>2364.9</v>
      </c>
      <c r="Y98" s="51">
        <v>2364.9</v>
      </c>
      <c r="Z98" s="51">
        <v>2364.9</v>
      </c>
      <c r="AA98" s="51">
        <v>2364.9</v>
      </c>
      <c r="AB98" s="51">
        <v>2364.9</v>
      </c>
      <c r="AC98" s="51">
        <v>2364.9</v>
      </c>
      <c r="AD98" s="51">
        <v>2364.9</v>
      </c>
      <c r="AE98" s="51">
        <v>2364.9</v>
      </c>
      <c r="AF98" s="51">
        <v>2364.9</v>
      </c>
      <c r="AG98" s="51">
        <v>2353.9</v>
      </c>
      <c r="AH98" s="51">
        <v>2353.9</v>
      </c>
      <c r="AI98" s="51">
        <v>2326.8875000000003</v>
      </c>
      <c r="AJ98" s="51">
        <v>2328.9875000000002</v>
      </c>
      <c r="AK98" s="51">
        <v>2316.35</v>
      </c>
      <c r="AL98" s="51">
        <v>2339.2249999999999</v>
      </c>
      <c r="AM98" s="51">
        <v>2373.4749999999999</v>
      </c>
      <c r="AN98" s="51">
        <v>2386.2750000000001</v>
      </c>
      <c r="AO98" s="51">
        <v>2385.9749999999999</v>
      </c>
      <c r="AP98" s="51">
        <v>2373.9749999999999</v>
      </c>
      <c r="AQ98" s="51">
        <v>2373.9749999999999</v>
      </c>
      <c r="AR98" s="51">
        <v>2345.9749999999999</v>
      </c>
      <c r="AS98" s="51">
        <v>2345.9749999999999</v>
      </c>
      <c r="AT98" s="51">
        <v>2345.9749999999999</v>
      </c>
      <c r="AU98" s="51">
        <v>2345.9749999999999</v>
      </c>
      <c r="AV98" s="51">
        <v>2480.8250000000003</v>
      </c>
      <c r="AW98" s="51">
        <v>2480.8250000000003</v>
      </c>
      <c r="AX98" s="51">
        <v>2480.8250000000003</v>
      </c>
      <c r="AY98" s="51">
        <v>2480.8250000000003</v>
      </c>
      <c r="AZ98" s="51">
        <v>2480.8250000000003</v>
      </c>
    </row>
    <row r="99" spans="1:52" x14ac:dyDescent="0.35">
      <c r="A99" s="53" t="s">
        <v>1340</v>
      </c>
      <c r="B99" s="57">
        <v>666.55000000000007</v>
      </c>
      <c r="C99" s="57">
        <v>651.55000000000007</v>
      </c>
      <c r="D99" s="57">
        <v>770.55000000000007</v>
      </c>
      <c r="E99" s="57">
        <v>816.55000000000007</v>
      </c>
      <c r="F99" s="57">
        <v>786.6</v>
      </c>
      <c r="G99" s="57">
        <v>787.6</v>
      </c>
      <c r="H99" s="57">
        <v>799.1</v>
      </c>
      <c r="I99" s="57">
        <v>803.15</v>
      </c>
      <c r="J99" s="57">
        <v>803.15</v>
      </c>
      <c r="K99" s="57">
        <v>832.61</v>
      </c>
      <c r="L99" s="57">
        <v>874.21</v>
      </c>
      <c r="M99" s="57">
        <v>876.31000000000006</v>
      </c>
      <c r="N99" s="57">
        <v>883.96</v>
      </c>
      <c r="O99" s="57">
        <v>896.96</v>
      </c>
      <c r="P99" s="57">
        <v>944.96</v>
      </c>
      <c r="Q99" s="57">
        <v>947.11</v>
      </c>
      <c r="R99" s="57">
        <v>947.11</v>
      </c>
      <c r="S99" s="57">
        <v>945.57703296703301</v>
      </c>
      <c r="T99" s="57">
        <v>860.07703296703301</v>
      </c>
      <c r="U99" s="57">
        <v>826.25395604395612</v>
      </c>
      <c r="V99" s="57">
        <v>751.68197802197801</v>
      </c>
      <c r="W99" s="57">
        <v>688.18197802197801</v>
      </c>
      <c r="X99" s="57">
        <v>641.5819780219781</v>
      </c>
      <c r="Y99" s="57">
        <v>553.5819780219781</v>
      </c>
      <c r="Z99" s="57">
        <v>472.58197802197805</v>
      </c>
      <c r="AA99" s="57">
        <v>412.58197802197805</v>
      </c>
      <c r="AB99" s="57">
        <v>412.58197802197805</v>
      </c>
      <c r="AC99" s="57">
        <v>293.58197802197805</v>
      </c>
      <c r="AD99" s="57">
        <v>239.58197802197805</v>
      </c>
      <c r="AE99" s="57">
        <v>239.58197802197805</v>
      </c>
      <c r="AF99" s="57">
        <v>238.58197802197805</v>
      </c>
      <c r="AG99" s="57">
        <v>238.58197802197805</v>
      </c>
      <c r="AH99" s="57">
        <v>237.53197802197806</v>
      </c>
      <c r="AI99" s="57">
        <v>237.53197802197806</v>
      </c>
      <c r="AJ99" s="57">
        <v>203.43197802197807</v>
      </c>
      <c r="AK99" s="57">
        <v>139.83197802197805</v>
      </c>
      <c r="AL99" s="57">
        <v>137.73197802197805</v>
      </c>
      <c r="AM99" s="57">
        <v>134.58197802197805</v>
      </c>
      <c r="AN99" s="57">
        <v>134.58197802197805</v>
      </c>
      <c r="AO99" s="57">
        <v>85.531978021978034</v>
      </c>
      <c r="AP99" s="57">
        <v>85.531978021978034</v>
      </c>
      <c r="AQ99" s="57">
        <v>74.031978021978034</v>
      </c>
      <c r="AR99" s="57">
        <v>68.064945054945071</v>
      </c>
      <c r="AS99" s="57">
        <v>68.064945054945071</v>
      </c>
      <c r="AT99" s="57">
        <v>39.92494505494507</v>
      </c>
      <c r="AU99" s="57">
        <v>19.650000000000006</v>
      </c>
      <c r="AV99" s="57">
        <v>19.650000000000006</v>
      </c>
      <c r="AW99" s="57">
        <v>15.150000000000004</v>
      </c>
      <c r="AX99" s="57">
        <v>2.1500000000000035</v>
      </c>
      <c r="AY99" s="57">
        <v>2.1500000000000035</v>
      </c>
      <c r="AZ99" s="57">
        <v>30.500000000000004</v>
      </c>
    </row>
    <row r="100" spans="1:52" x14ac:dyDescent="0.35">
      <c r="A100" s="69" t="s">
        <v>1341</v>
      </c>
      <c r="B100" s="51">
        <v>240</v>
      </c>
      <c r="C100" s="51">
        <v>240</v>
      </c>
      <c r="D100" s="51">
        <v>240</v>
      </c>
      <c r="E100" s="51">
        <v>240</v>
      </c>
      <c r="F100" s="51">
        <v>240</v>
      </c>
      <c r="G100" s="51">
        <v>240.4</v>
      </c>
      <c r="H100" s="51">
        <v>240.4</v>
      </c>
      <c r="I100" s="51">
        <v>240.4</v>
      </c>
      <c r="J100" s="51">
        <v>240.44</v>
      </c>
      <c r="K100" s="51">
        <v>240.44000000000003</v>
      </c>
      <c r="L100" s="51">
        <v>240.44000000000003</v>
      </c>
      <c r="M100" s="51">
        <v>240.78000000000003</v>
      </c>
      <c r="N100" s="51">
        <v>241.08</v>
      </c>
      <c r="O100" s="51">
        <v>241.08</v>
      </c>
      <c r="P100" s="51">
        <v>241.08</v>
      </c>
      <c r="Q100" s="51">
        <v>242.28</v>
      </c>
      <c r="R100" s="51">
        <v>243.28</v>
      </c>
      <c r="S100" s="51">
        <v>243.28</v>
      </c>
      <c r="T100" s="51">
        <v>257.27999999999997</v>
      </c>
      <c r="U100" s="51">
        <v>257.27999999999997</v>
      </c>
      <c r="V100" s="51">
        <v>257.27999999999997</v>
      </c>
      <c r="W100" s="51">
        <v>257.27999999999997</v>
      </c>
      <c r="X100" s="51">
        <v>257.27999999999997</v>
      </c>
      <c r="Y100" s="51">
        <v>257.27999999999997</v>
      </c>
      <c r="Z100" s="51">
        <v>257.27999999999997</v>
      </c>
      <c r="AA100" s="51">
        <v>257.27999999999997</v>
      </c>
      <c r="AB100" s="51">
        <v>257.27999999999997</v>
      </c>
      <c r="AC100" s="51">
        <v>257.27999999999997</v>
      </c>
      <c r="AD100" s="51">
        <v>257.27999999999997</v>
      </c>
      <c r="AE100" s="51">
        <v>257.27999999999997</v>
      </c>
      <c r="AF100" s="51">
        <v>257.27999999999997</v>
      </c>
      <c r="AG100" s="51">
        <v>257.27999999999997</v>
      </c>
      <c r="AH100" s="51">
        <v>257.27999999999997</v>
      </c>
      <c r="AI100" s="51">
        <v>257.27999999999997</v>
      </c>
      <c r="AJ100" s="51">
        <v>257.27999999999997</v>
      </c>
      <c r="AK100" s="51">
        <v>257.27999999999997</v>
      </c>
      <c r="AL100" s="51">
        <v>257.27999999999997</v>
      </c>
      <c r="AM100" s="51">
        <v>257.27999999999997</v>
      </c>
      <c r="AN100" s="51">
        <v>257.27999999999997</v>
      </c>
      <c r="AO100" s="51">
        <v>257.27999999999997</v>
      </c>
      <c r="AP100" s="51">
        <v>257.27999999999997</v>
      </c>
      <c r="AQ100" s="51">
        <v>257.27999999999997</v>
      </c>
      <c r="AR100" s="51">
        <v>259.08</v>
      </c>
      <c r="AS100" s="51">
        <v>259.08</v>
      </c>
      <c r="AT100" s="51">
        <v>259.08</v>
      </c>
      <c r="AU100" s="51">
        <v>270.95500000000004</v>
      </c>
      <c r="AV100" s="51">
        <v>424.85500000000002</v>
      </c>
      <c r="AW100" s="51">
        <v>434.85500000000002</v>
      </c>
      <c r="AX100" s="51">
        <v>506.80500000000001</v>
      </c>
      <c r="AY100" s="51">
        <v>632.73</v>
      </c>
      <c r="AZ100" s="51">
        <v>764.73</v>
      </c>
    </row>
    <row r="101" spans="1:52" x14ac:dyDescent="0.35">
      <c r="A101" s="65" t="s">
        <v>1361</v>
      </c>
      <c r="B101" s="66">
        <v>240</v>
      </c>
      <c r="C101" s="66">
        <v>240</v>
      </c>
      <c r="D101" s="66">
        <v>240</v>
      </c>
      <c r="E101" s="66">
        <v>240</v>
      </c>
      <c r="F101" s="66">
        <v>240</v>
      </c>
      <c r="G101" s="66">
        <v>240</v>
      </c>
      <c r="H101" s="66">
        <v>240</v>
      </c>
      <c r="I101" s="66">
        <v>240</v>
      </c>
      <c r="J101" s="66">
        <v>240</v>
      </c>
      <c r="K101" s="66">
        <v>240.00000000000003</v>
      </c>
      <c r="L101" s="66">
        <v>240.00000000000003</v>
      </c>
      <c r="M101" s="66">
        <v>240.00000000000003</v>
      </c>
      <c r="N101" s="66">
        <v>240.00000000000003</v>
      </c>
      <c r="O101" s="66">
        <v>240.00000000000003</v>
      </c>
      <c r="P101" s="66">
        <v>240.00000000000003</v>
      </c>
      <c r="Q101" s="66">
        <v>241.20000000000002</v>
      </c>
      <c r="R101" s="66">
        <v>242.20000000000002</v>
      </c>
      <c r="S101" s="66">
        <v>242.20000000000002</v>
      </c>
      <c r="T101" s="66">
        <v>256.2</v>
      </c>
      <c r="U101" s="66">
        <v>256.2</v>
      </c>
      <c r="V101" s="66">
        <v>256.2</v>
      </c>
      <c r="W101" s="66">
        <v>256.2</v>
      </c>
      <c r="X101" s="66">
        <v>256.2</v>
      </c>
      <c r="Y101" s="66">
        <v>256.2</v>
      </c>
      <c r="Z101" s="66">
        <v>256.2</v>
      </c>
      <c r="AA101" s="66">
        <v>256.2</v>
      </c>
      <c r="AB101" s="66">
        <v>256.2</v>
      </c>
      <c r="AC101" s="66">
        <v>256.2</v>
      </c>
      <c r="AD101" s="66">
        <v>256.2</v>
      </c>
      <c r="AE101" s="66">
        <v>256.2</v>
      </c>
      <c r="AF101" s="66">
        <v>256.2</v>
      </c>
      <c r="AG101" s="66">
        <v>256.2</v>
      </c>
      <c r="AH101" s="66">
        <v>256.2</v>
      </c>
      <c r="AI101" s="66">
        <v>256.2</v>
      </c>
      <c r="AJ101" s="66">
        <v>256.2</v>
      </c>
      <c r="AK101" s="66">
        <v>256.2</v>
      </c>
      <c r="AL101" s="66">
        <v>256.2</v>
      </c>
      <c r="AM101" s="66">
        <v>256.2</v>
      </c>
      <c r="AN101" s="66">
        <v>256.2</v>
      </c>
      <c r="AO101" s="66">
        <v>256.2</v>
      </c>
      <c r="AP101" s="66">
        <v>256.2</v>
      </c>
      <c r="AQ101" s="66">
        <v>256.2</v>
      </c>
      <c r="AR101" s="66">
        <v>256.2</v>
      </c>
      <c r="AS101" s="66">
        <v>256.2</v>
      </c>
      <c r="AT101" s="66">
        <v>256.2</v>
      </c>
      <c r="AU101" s="66">
        <v>266.20000000000005</v>
      </c>
      <c r="AV101" s="66">
        <v>266.20000000000005</v>
      </c>
      <c r="AW101" s="66">
        <v>276.20000000000005</v>
      </c>
      <c r="AX101" s="66">
        <v>346.20000000000005</v>
      </c>
      <c r="AY101" s="66">
        <v>466.2</v>
      </c>
      <c r="AZ101" s="66">
        <v>586.19999999999993</v>
      </c>
    </row>
    <row r="102" spans="1:52" x14ac:dyDescent="0.35">
      <c r="A102" s="67" t="s">
        <v>1362</v>
      </c>
      <c r="B102" s="68">
        <v>0</v>
      </c>
      <c r="C102" s="68">
        <v>0</v>
      </c>
      <c r="D102" s="68">
        <v>0</v>
      </c>
      <c r="E102" s="68">
        <v>0</v>
      </c>
      <c r="F102" s="68">
        <v>0</v>
      </c>
      <c r="G102" s="68">
        <v>0.4</v>
      </c>
      <c r="H102" s="68">
        <v>0.4</v>
      </c>
      <c r="I102" s="68">
        <v>0.4</v>
      </c>
      <c r="J102" s="68">
        <v>0.44</v>
      </c>
      <c r="K102" s="68">
        <v>0.44</v>
      </c>
      <c r="L102" s="68">
        <v>0.44</v>
      </c>
      <c r="M102" s="68">
        <v>0.78</v>
      </c>
      <c r="N102" s="68">
        <v>1.0800000000000003</v>
      </c>
      <c r="O102" s="68">
        <v>1.0800000000000003</v>
      </c>
      <c r="P102" s="68">
        <v>1.0800000000000003</v>
      </c>
      <c r="Q102" s="68">
        <v>1.0800000000000003</v>
      </c>
      <c r="R102" s="68">
        <v>1.0800000000000003</v>
      </c>
      <c r="S102" s="68">
        <v>1.0800000000000003</v>
      </c>
      <c r="T102" s="68">
        <v>1.0800000000000003</v>
      </c>
      <c r="U102" s="68">
        <v>1.0800000000000003</v>
      </c>
      <c r="V102" s="68">
        <v>1.0800000000000003</v>
      </c>
      <c r="W102" s="68">
        <v>1.0800000000000003</v>
      </c>
      <c r="X102" s="68">
        <v>1.0800000000000003</v>
      </c>
      <c r="Y102" s="68">
        <v>1.0800000000000003</v>
      </c>
      <c r="Z102" s="68">
        <v>1.0800000000000003</v>
      </c>
      <c r="AA102" s="68">
        <v>1.0800000000000003</v>
      </c>
      <c r="AB102" s="68">
        <v>1.0800000000000003</v>
      </c>
      <c r="AC102" s="68">
        <v>1.0800000000000003</v>
      </c>
      <c r="AD102" s="68">
        <v>1.0800000000000003</v>
      </c>
      <c r="AE102" s="68">
        <v>1.0800000000000003</v>
      </c>
      <c r="AF102" s="68">
        <v>1.0800000000000003</v>
      </c>
      <c r="AG102" s="68">
        <v>1.0800000000000003</v>
      </c>
      <c r="AH102" s="68">
        <v>1.0800000000000003</v>
      </c>
      <c r="AI102" s="68">
        <v>1.0800000000000003</v>
      </c>
      <c r="AJ102" s="68">
        <v>1.0800000000000003</v>
      </c>
      <c r="AK102" s="68">
        <v>1.0800000000000003</v>
      </c>
      <c r="AL102" s="68">
        <v>1.0800000000000003</v>
      </c>
      <c r="AM102" s="68">
        <v>1.0800000000000003</v>
      </c>
      <c r="AN102" s="68">
        <v>1.0800000000000003</v>
      </c>
      <c r="AO102" s="68">
        <v>1.0800000000000003</v>
      </c>
      <c r="AP102" s="68">
        <v>1.0800000000000003</v>
      </c>
      <c r="AQ102" s="68">
        <v>1.0800000000000003</v>
      </c>
      <c r="AR102" s="68">
        <v>2.88</v>
      </c>
      <c r="AS102" s="68">
        <v>2.88</v>
      </c>
      <c r="AT102" s="68">
        <v>2.8799999999999994</v>
      </c>
      <c r="AU102" s="68">
        <v>4.754999999999999</v>
      </c>
      <c r="AV102" s="68">
        <v>158.655</v>
      </c>
      <c r="AW102" s="68">
        <v>158.655</v>
      </c>
      <c r="AX102" s="68">
        <v>160.60499999999999</v>
      </c>
      <c r="AY102" s="68">
        <v>166.53</v>
      </c>
      <c r="AZ102" s="68">
        <v>178.53</v>
      </c>
    </row>
    <row r="103" spans="1:52" x14ac:dyDescent="0.35">
      <c r="A103" s="53" t="s">
        <v>1342</v>
      </c>
      <c r="B103" s="51">
        <v>97991.810888888882</v>
      </c>
      <c r="C103" s="51">
        <v>98414.565888888887</v>
      </c>
      <c r="D103" s="51">
        <v>98728.475888888875</v>
      </c>
      <c r="E103" s="51">
        <v>98944.70688888889</v>
      </c>
      <c r="F103" s="51">
        <v>99146.084388888878</v>
      </c>
      <c r="G103" s="51">
        <v>99412.617388888873</v>
      </c>
      <c r="H103" s="51">
        <v>99482.143388888857</v>
      </c>
      <c r="I103" s="51">
        <v>99890.675388888863</v>
      </c>
      <c r="J103" s="51">
        <v>99925.289388888865</v>
      </c>
      <c r="K103" s="51">
        <v>100753.98250000001</v>
      </c>
      <c r="L103" s="51">
        <v>101815.93850000002</v>
      </c>
      <c r="M103" s="51">
        <v>102611.70090000001</v>
      </c>
      <c r="N103" s="51">
        <v>102697.6219</v>
      </c>
      <c r="O103" s="51">
        <v>103531.2959</v>
      </c>
      <c r="P103" s="51">
        <v>103710.31290000002</v>
      </c>
      <c r="Q103" s="51">
        <v>103988.18900000001</v>
      </c>
      <c r="R103" s="51">
        <v>104680.97200000001</v>
      </c>
      <c r="S103" s="51">
        <v>104791.14000000001</v>
      </c>
      <c r="T103" s="51">
        <v>104895.05700000002</v>
      </c>
      <c r="U103" s="51">
        <v>105022.85700000002</v>
      </c>
      <c r="V103" s="51">
        <v>105114.85700000002</v>
      </c>
      <c r="W103" s="51">
        <v>105406.95700000002</v>
      </c>
      <c r="X103" s="51">
        <v>105594.05700000003</v>
      </c>
      <c r="Y103" s="51">
        <v>105795.85700000003</v>
      </c>
      <c r="Z103" s="51">
        <v>106046.05700000003</v>
      </c>
      <c r="AA103" s="51">
        <v>106335.75700000004</v>
      </c>
      <c r="AB103" s="51">
        <v>106588.25700000004</v>
      </c>
      <c r="AC103" s="51">
        <v>106914.25700000003</v>
      </c>
      <c r="AD103" s="51">
        <v>107189.35700000002</v>
      </c>
      <c r="AE103" s="51">
        <v>107641.35700000002</v>
      </c>
      <c r="AF103" s="51">
        <v>107944.95700000002</v>
      </c>
      <c r="AG103" s="51">
        <v>108165.45700000002</v>
      </c>
      <c r="AH103" s="51">
        <v>108342.55700000003</v>
      </c>
      <c r="AI103" s="51">
        <v>108526.25700000001</v>
      </c>
      <c r="AJ103" s="51">
        <v>108775.55700000003</v>
      </c>
      <c r="AK103" s="51">
        <v>108984.55700000003</v>
      </c>
      <c r="AL103" s="51">
        <v>109222.35700000002</v>
      </c>
      <c r="AM103" s="51">
        <v>109520.45700000002</v>
      </c>
      <c r="AN103" s="51">
        <v>109788.85700000002</v>
      </c>
      <c r="AO103" s="51">
        <v>110010.75700000001</v>
      </c>
      <c r="AP103" s="51">
        <v>110324.15700000001</v>
      </c>
      <c r="AQ103" s="51">
        <v>110482.55700000003</v>
      </c>
      <c r="AR103" s="51">
        <v>110643.45700000002</v>
      </c>
      <c r="AS103" s="51">
        <v>110786.25700000001</v>
      </c>
      <c r="AT103" s="51">
        <v>110848.75700000001</v>
      </c>
      <c r="AU103" s="51">
        <v>110989.35700000002</v>
      </c>
      <c r="AV103" s="51">
        <v>111102.15700000001</v>
      </c>
      <c r="AW103" s="51">
        <v>111197.45700000002</v>
      </c>
      <c r="AX103" s="51">
        <v>111365.55700000003</v>
      </c>
      <c r="AY103" s="51">
        <v>111483.35700000002</v>
      </c>
      <c r="AZ103" s="51">
        <v>111593.65700000001</v>
      </c>
    </row>
    <row r="104" spans="1:52" x14ac:dyDescent="0.35">
      <c r="A104" s="54" t="s">
        <v>1363</v>
      </c>
      <c r="B104" s="55">
        <v>42060.591999999997</v>
      </c>
      <c r="C104" s="55">
        <v>42215.847000000002</v>
      </c>
      <c r="D104" s="55">
        <v>42297.597000000002</v>
      </c>
      <c r="E104" s="55">
        <v>42457.128000000004</v>
      </c>
      <c r="F104" s="55">
        <v>42594.505499999999</v>
      </c>
      <c r="G104" s="55">
        <v>42762.218499999981</v>
      </c>
      <c r="H104" s="55">
        <v>42826.78449999998</v>
      </c>
      <c r="I104" s="55">
        <v>43141.096499999985</v>
      </c>
      <c r="J104" s="55">
        <v>43298.05049999999</v>
      </c>
      <c r="K104" s="55">
        <v>43750.116611111123</v>
      </c>
      <c r="L104" s="55">
        <v>44733.272611111126</v>
      </c>
      <c r="M104" s="55">
        <v>44972.035011111126</v>
      </c>
      <c r="N104" s="55">
        <v>45164.756011111123</v>
      </c>
      <c r="O104" s="55">
        <v>45971.930011111122</v>
      </c>
      <c r="P104" s="55">
        <v>45968.647011111127</v>
      </c>
      <c r="Q104" s="55">
        <v>46246.523111111135</v>
      </c>
      <c r="R104" s="55">
        <v>46542.306111111131</v>
      </c>
      <c r="S104" s="55">
        <v>46607.474111111129</v>
      </c>
      <c r="T104" s="55">
        <v>46711.39111111113</v>
      </c>
      <c r="U104" s="55">
        <v>46787.191111111133</v>
      </c>
      <c r="V104" s="55">
        <v>46787.191111111133</v>
      </c>
      <c r="W104" s="55">
        <v>47079.291111111132</v>
      </c>
      <c r="X104" s="55">
        <v>47266.39111111113</v>
      </c>
      <c r="Y104" s="55">
        <v>47468.19111111114</v>
      </c>
      <c r="Z104" s="55">
        <v>47718.391111111137</v>
      </c>
      <c r="AA104" s="55">
        <v>48008.091111111142</v>
      </c>
      <c r="AB104" s="55">
        <v>48260.591111111142</v>
      </c>
      <c r="AC104" s="55">
        <v>48586.591111111135</v>
      </c>
      <c r="AD104" s="55">
        <v>48861.691111111133</v>
      </c>
      <c r="AE104" s="55">
        <v>49313.691111111133</v>
      </c>
      <c r="AF104" s="55">
        <v>49617.291111111132</v>
      </c>
      <c r="AG104" s="55">
        <v>49837.791111111132</v>
      </c>
      <c r="AH104" s="55">
        <v>50014.89111111113</v>
      </c>
      <c r="AI104" s="55">
        <v>50198.591111111135</v>
      </c>
      <c r="AJ104" s="55">
        <v>50447.89111111113</v>
      </c>
      <c r="AK104" s="55">
        <v>50656.89111111113</v>
      </c>
      <c r="AL104" s="55">
        <v>50894.691111111133</v>
      </c>
      <c r="AM104" s="55">
        <v>51192.791111111132</v>
      </c>
      <c r="AN104" s="55">
        <v>51461.191111111133</v>
      </c>
      <c r="AO104" s="55">
        <v>51683.091111111135</v>
      </c>
      <c r="AP104" s="55">
        <v>51996.491111111129</v>
      </c>
      <c r="AQ104" s="55">
        <v>52154.89111111113</v>
      </c>
      <c r="AR104" s="55">
        <v>52315.791111111132</v>
      </c>
      <c r="AS104" s="55">
        <v>52458.591111111135</v>
      </c>
      <c r="AT104" s="55">
        <v>52521.091111111135</v>
      </c>
      <c r="AU104" s="55">
        <v>52661.691111111133</v>
      </c>
      <c r="AV104" s="55">
        <v>52774.491111111129</v>
      </c>
      <c r="AW104" s="55">
        <v>52869.791111111132</v>
      </c>
      <c r="AX104" s="55">
        <v>53037.89111111113</v>
      </c>
      <c r="AY104" s="55">
        <v>53155.691111111133</v>
      </c>
      <c r="AZ104" s="55">
        <v>53265.991111111129</v>
      </c>
    </row>
    <row r="105" spans="1:52" x14ac:dyDescent="0.35">
      <c r="A105" s="54" t="s">
        <v>1364</v>
      </c>
      <c r="B105" s="55">
        <v>55931.218888888885</v>
      </c>
      <c r="C105" s="55">
        <v>56198.718888888885</v>
      </c>
      <c r="D105" s="55">
        <v>56430.878888888881</v>
      </c>
      <c r="E105" s="55">
        <v>56487.578888888886</v>
      </c>
      <c r="F105" s="55">
        <v>56551.578888888886</v>
      </c>
      <c r="G105" s="55">
        <v>56650.398888888885</v>
      </c>
      <c r="H105" s="55">
        <v>56655.358888888884</v>
      </c>
      <c r="I105" s="55">
        <v>56749.578888888886</v>
      </c>
      <c r="J105" s="55">
        <v>56627.238888888882</v>
      </c>
      <c r="K105" s="55">
        <v>57003.865888888882</v>
      </c>
      <c r="L105" s="55">
        <v>57082.665888888885</v>
      </c>
      <c r="M105" s="55">
        <v>57639.665888888885</v>
      </c>
      <c r="N105" s="55">
        <v>57532.865888888882</v>
      </c>
      <c r="O105" s="55">
        <v>57559.365888888882</v>
      </c>
      <c r="P105" s="55">
        <v>57741.665888888885</v>
      </c>
      <c r="Q105" s="55">
        <v>57741.665888888885</v>
      </c>
      <c r="R105" s="55">
        <v>58138.665888888885</v>
      </c>
      <c r="S105" s="55">
        <v>58183.665888888885</v>
      </c>
      <c r="T105" s="55">
        <v>58183.665888888885</v>
      </c>
      <c r="U105" s="55">
        <v>58235.665888888885</v>
      </c>
      <c r="V105" s="55">
        <v>58327.665888888885</v>
      </c>
      <c r="W105" s="55">
        <v>58327.665888888885</v>
      </c>
      <c r="X105" s="55">
        <v>58327.665888888885</v>
      </c>
      <c r="Y105" s="55">
        <v>58327.665888888885</v>
      </c>
      <c r="Z105" s="55">
        <v>58327.665888888885</v>
      </c>
      <c r="AA105" s="55">
        <v>58327.665888888885</v>
      </c>
      <c r="AB105" s="55">
        <v>58327.665888888885</v>
      </c>
      <c r="AC105" s="55">
        <v>58327.665888888885</v>
      </c>
      <c r="AD105" s="55">
        <v>58327.665888888885</v>
      </c>
      <c r="AE105" s="55">
        <v>58327.665888888885</v>
      </c>
      <c r="AF105" s="55">
        <v>58327.665888888885</v>
      </c>
      <c r="AG105" s="55">
        <v>58327.665888888885</v>
      </c>
      <c r="AH105" s="55">
        <v>58327.665888888885</v>
      </c>
      <c r="AI105" s="55">
        <v>58327.665888888885</v>
      </c>
      <c r="AJ105" s="55">
        <v>58327.665888888885</v>
      </c>
      <c r="AK105" s="55">
        <v>58327.665888888885</v>
      </c>
      <c r="AL105" s="55">
        <v>58327.665888888885</v>
      </c>
      <c r="AM105" s="55">
        <v>58327.665888888885</v>
      </c>
      <c r="AN105" s="55">
        <v>58327.665888888885</v>
      </c>
      <c r="AO105" s="55">
        <v>58327.665888888885</v>
      </c>
      <c r="AP105" s="55">
        <v>58327.665888888885</v>
      </c>
      <c r="AQ105" s="55">
        <v>58327.665888888885</v>
      </c>
      <c r="AR105" s="55">
        <v>58327.665888888885</v>
      </c>
      <c r="AS105" s="55">
        <v>58327.665888888885</v>
      </c>
      <c r="AT105" s="55">
        <v>58327.665888888885</v>
      </c>
      <c r="AU105" s="55">
        <v>58327.665888888885</v>
      </c>
      <c r="AV105" s="55">
        <v>58327.665888888885</v>
      </c>
      <c r="AW105" s="55">
        <v>58327.665888888885</v>
      </c>
      <c r="AX105" s="55">
        <v>58327.665888888885</v>
      </c>
      <c r="AY105" s="55">
        <v>58327.665888888885</v>
      </c>
      <c r="AZ105" s="55">
        <v>58327.665888888885</v>
      </c>
    </row>
    <row r="106" spans="1:52" x14ac:dyDescent="0.35">
      <c r="A106" s="58" t="s">
        <v>1343</v>
      </c>
      <c r="B106" s="59">
        <v>38746.120000000003</v>
      </c>
      <c r="C106" s="59">
        <v>38918.520000000004</v>
      </c>
      <c r="D106" s="59">
        <v>38980.520000000004</v>
      </c>
      <c r="E106" s="59">
        <v>39040.020000000004</v>
      </c>
      <c r="F106" s="59">
        <v>40096.42</v>
      </c>
      <c r="G106" s="59">
        <v>40851.980000000003</v>
      </c>
      <c r="H106" s="59">
        <v>41294.58</v>
      </c>
      <c r="I106" s="59">
        <v>41294.58</v>
      </c>
      <c r="J106" s="59">
        <v>41572.58</v>
      </c>
      <c r="K106" s="59">
        <v>41968.58</v>
      </c>
      <c r="L106" s="59">
        <v>42327.38</v>
      </c>
      <c r="M106" s="59">
        <v>42567.38</v>
      </c>
      <c r="N106" s="59">
        <v>42742.48</v>
      </c>
      <c r="O106" s="59">
        <v>43171.48</v>
      </c>
      <c r="P106" s="59">
        <v>43524.480000000003</v>
      </c>
      <c r="Q106" s="59">
        <v>44591.48</v>
      </c>
      <c r="R106" s="59">
        <v>45216.08</v>
      </c>
      <c r="S106" s="59">
        <v>45466.080000000002</v>
      </c>
      <c r="T106" s="59">
        <v>45858.080000000002</v>
      </c>
      <c r="U106" s="59">
        <v>45858.080000000002</v>
      </c>
      <c r="V106" s="59">
        <v>45858.080000000002</v>
      </c>
      <c r="W106" s="59">
        <v>45858.080000000002</v>
      </c>
      <c r="X106" s="59">
        <v>45715.08</v>
      </c>
      <c r="Y106" s="59">
        <v>45615.08</v>
      </c>
      <c r="Z106" s="59">
        <v>45615.08</v>
      </c>
      <c r="AA106" s="59">
        <v>45615.08</v>
      </c>
      <c r="AB106" s="59">
        <v>45608.98</v>
      </c>
      <c r="AC106" s="59">
        <v>45608.98</v>
      </c>
      <c r="AD106" s="59">
        <v>45608.98</v>
      </c>
      <c r="AE106" s="59">
        <v>45608.98</v>
      </c>
      <c r="AF106" s="59">
        <v>45608.98</v>
      </c>
      <c r="AG106" s="59">
        <v>45608.98</v>
      </c>
      <c r="AH106" s="59">
        <v>45465.98</v>
      </c>
      <c r="AI106" s="59">
        <v>45300.98</v>
      </c>
      <c r="AJ106" s="59">
        <v>45300.98</v>
      </c>
      <c r="AK106" s="59">
        <v>45300.98</v>
      </c>
      <c r="AL106" s="59">
        <v>45300.98</v>
      </c>
      <c r="AM106" s="59">
        <v>45300.98</v>
      </c>
      <c r="AN106" s="59">
        <v>45300.98</v>
      </c>
      <c r="AO106" s="59">
        <v>45300.98</v>
      </c>
      <c r="AP106" s="59">
        <v>45300.98</v>
      </c>
      <c r="AQ106" s="59">
        <v>45225.98</v>
      </c>
      <c r="AR106" s="59">
        <v>45150.98</v>
      </c>
      <c r="AS106" s="59">
        <v>45150.98</v>
      </c>
      <c r="AT106" s="59">
        <v>45150.98</v>
      </c>
      <c r="AU106" s="59">
        <v>45084.98</v>
      </c>
      <c r="AV106" s="59">
        <v>45084.98</v>
      </c>
      <c r="AW106" s="59">
        <v>45084.98</v>
      </c>
      <c r="AX106" s="59">
        <v>44885.38</v>
      </c>
      <c r="AY106" s="59">
        <v>44833.120000000003</v>
      </c>
      <c r="AZ106" s="59">
        <v>44744.160000000003</v>
      </c>
    </row>
    <row r="108" spans="1:52" x14ac:dyDescent="0.35">
      <c r="A108" s="42" t="s">
        <v>1349</v>
      </c>
      <c r="B108" s="43">
        <v>125190.45271267988</v>
      </c>
      <c r="C108" s="43">
        <v>126865.57655478515</v>
      </c>
      <c r="D108" s="43">
        <v>127227.10355478515</v>
      </c>
      <c r="E108" s="43">
        <v>128731.82232671499</v>
      </c>
      <c r="F108" s="43">
        <v>132395.20183953547</v>
      </c>
      <c r="G108" s="43">
        <v>132921.1418395355</v>
      </c>
      <c r="H108" s="43">
        <v>136000.96183953551</v>
      </c>
      <c r="I108" s="43">
        <v>139842.96652374603</v>
      </c>
      <c r="J108" s="43">
        <v>143011.65130441196</v>
      </c>
      <c r="K108" s="43">
        <v>145941.14835704351</v>
      </c>
      <c r="L108" s="43">
        <v>148989.8554397503</v>
      </c>
      <c r="M108" s="43">
        <v>153181.74978975029</v>
      </c>
      <c r="N108" s="43">
        <v>154572.78328975028</v>
      </c>
      <c r="O108" s="43">
        <v>154524.70485205523</v>
      </c>
      <c r="P108" s="43">
        <v>155101.08639665614</v>
      </c>
      <c r="Q108" s="43">
        <v>152371.30664516363</v>
      </c>
      <c r="R108" s="43">
        <v>148563.65680402974</v>
      </c>
      <c r="S108" s="43">
        <v>145088.84677888852</v>
      </c>
      <c r="T108" s="43">
        <v>143053.88151673262</v>
      </c>
      <c r="U108" s="43">
        <v>140567.25751096354</v>
      </c>
      <c r="V108" s="43">
        <v>139351.32346231985</v>
      </c>
      <c r="W108" s="43">
        <v>135937.76646231985</v>
      </c>
      <c r="X108" s="43">
        <v>133814.92961231986</v>
      </c>
      <c r="Y108" s="43">
        <v>133851.44861231986</v>
      </c>
      <c r="Z108" s="43">
        <v>131857.74478231982</v>
      </c>
      <c r="AA108" s="43">
        <v>130176.86398231985</v>
      </c>
      <c r="AB108" s="43">
        <v>128257.10030231986</v>
      </c>
      <c r="AC108" s="43">
        <v>125563.06522231984</v>
      </c>
      <c r="AD108" s="43">
        <v>124999.50322231984</v>
      </c>
      <c r="AE108" s="43">
        <v>122612.81022231985</v>
      </c>
      <c r="AF108" s="43">
        <v>119594.73322231983</v>
      </c>
      <c r="AG108" s="43">
        <v>118076.34071231987</v>
      </c>
      <c r="AH108" s="43">
        <v>114712.60138377073</v>
      </c>
      <c r="AI108" s="43">
        <v>113838.76464377072</v>
      </c>
      <c r="AJ108" s="43">
        <v>113438.66764377071</v>
      </c>
      <c r="AK108" s="43">
        <v>109770.80105377072</v>
      </c>
      <c r="AL108" s="43">
        <v>107678.47727399283</v>
      </c>
      <c r="AM108" s="43">
        <v>104387.14460192305</v>
      </c>
      <c r="AN108" s="43">
        <v>105139.34214192306</v>
      </c>
      <c r="AO108" s="43">
        <v>104224.39846416838</v>
      </c>
      <c r="AP108" s="43">
        <v>101668.24833416838</v>
      </c>
      <c r="AQ108" s="43">
        <v>104150.05675416837</v>
      </c>
      <c r="AR108" s="43">
        <v>101994.48307416835</v>
      </c>
      <c r="AS108" s="43">
        <v>104033.85499416836</v>
      </c>
      <c r="AT108" s="43">
        <v>105562.0939457473</v>
      </c>
      <c r="AU108" s="43">
        <v>106492.06394258942</v>
      </c>
      <c r="AV108" s="43">
        <v>104430.77148258942</v>
      </c>
      <c r="AW108" s="43">
        <v>104341.59536825502</v>
      </c>
      <c r="AX108" s="43">
        <v>103807.93495878132</v>
      </c>
      <c r="AY108" s="43">
        <v>101648.1625645708</v>
      </c>
      <c r="AZ108" s="43">
        <v>100134.35600982855</v>
      </c>
    </row>
    <row r="109" spans="1:52" x14ac:dyDescent="0.35">
      <c r="A109" s="44" t="s">
        <v>1324</v>
      </c>
      <c r="B109" s="52">
        <v>0</v>
      </c>
      <c r="C109" s="52">
        <v>0</v>
      </c>
      <c r="D109" s="52">
        <v>0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2">
        <v>0</v>
      </c>
      <c r="U109" s="52">
        <v>0</v>
      </c>
      <c r="V109" s="52">
        <v>0</v>
      </c>
      <c r="W109" s="52">
        <v>0</v>
      </c>
      <c r="X109" s="52">
        <v>0</v>
      </c>
      <c r="Y109" s="52">
        <v>0</v>
      </c>
      <c r="Z109" s="52">
        <v>0</v>
      </c>
      <c r="AA109" s="52">
        <v>0</v>
      </c>
      <c r="AB109" s="52">
        <v>0</v>
      </c>
      <c r="AC109" s="52">
        <v>0</v>
      </c>
      <c r="AD109" s="52">
        <v>0</v>
      </c>
      <c r="AE109" s="52">
        <v>0</v>
      </c>
      <c r="AF109" s="52">
        <v>0</v>
      </c>
      <c r="AG109" s="52">
        <v>0</v>
      </c>
      <c r="AH109" s="52">
        <v>0</v>
      </c>
      <c r="AI109" s="52">
        <v>0</v>
      </c>
      <c r="AJ109" s="52">
        <v>0</v>
      </c>
      <c r="AK109" s="52">
        <v>0</v>
      </c>
      <c r="AL109" s="52">
        <v>0</v>
      </c>
      <c r="AM109" s="52">
        <v>0</v>
      </c>
      <c r="AN109" s="52">
        <v>0</v>
      </c>
      <c r="AO109" s="52">
        <v>0</v>
      </c>
      <c r="AP109" s="52">
        <v>0</v>
      </c>
      <c r="AQ109" s="52">
        <v>0</v>
      </c>
      <c r="AR109" s="52">
        <v>0</v>
      </c>
      <c r="AS109" s="52">
        <v>0</v>
      </c>
      <c r="AT109" s="52">
        <v>0</v>
      </c>
      <c r="AU109" s="52">
        <v>0</v>
      </c>
      <c r="AV109" s="52">
        <v>0</v>
      </c>
      <c r="AW109" s="52">
        <v>0</v>
      </c>
      <c r="AX109" s="52">
        <v>0</v>
      </c>
      <c r="AY109" s="52">
        <v>0</v>
      </c>
      <c r="AZ109" s="52">
        <v>0</v>
      </c>
    </row>
    <row r="110" spans="1:52" x14ac:dyDescent="0.35">
      <c r="A110" s="64" t="s">
        <v>1353</v>
      </c>
      <c r="B110" s="55">
        <v>0</v>
      </c>
      <c r="C110" s="55">
        <v>0</v>
      </c>
      <c r="D110" s="55">
        <v>0</v>
      </c>
      <c r="E110" s="55">
        <v>0</v>
      </c>
      <c r="F110" s="55">
        <v>0</v>
      </c>
      <c r="G110" s="55">
        <v>0</v>
      </c>
      <c r="H110" s="55">
        <v>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>
        <v>0</v>
      </c>
      <c r="O110" s="55">
        <v>0</v>
      </c>
      <c r="P110" s="55">
        <v>0</v>
      </c>
      <c r="Q110" s="55">
        <v>0</v>
      </c>
      <c r="R110" s="55">
        <v>0</v>
      </c>
      <c r="S110" s="55">
        <v>0</v>
      </c>
      <c r="T110" s="55">
        <v>0</v>
      </c>
      <c r="U110" s="55">
        <v>0</v>
      </c>
      <c r="V110" s="55">
        <v>0</v>
      </c>
      <c r="W110" s="55">
        <v>0</v>
      </c>
      <c r="X110" s="55">
        <v>0</v>
      </c>
      <c r="Y110" s="55">
        <v>0</v>
      </c>
      <c r="Z110" s="55">
        <v>0</v>
      </c>
      <c r="AA110" s="55">
        <v>0</v>
      </c>
      <c r="AB110" s="55">
        <v>0</v>
      </c>
      <c r="AC110" s="55">
        <v>0</v>
      </c>
      <c r="AD110" s="55">
        <v>0</v>
      </c>
      <c r="AE110" s="55">
        <v>0</v>
      </c>
      <c r="AF110" s="55">
        <v>0</v>
      </c>
      <c r="AG110" s="55">
        <v>0</v>
      </c>
      <c r="AH110" s="55">
        <v>0</v>
      </c>
      <c r="AI110" s="55">
        <v>0</v>
      </c>
      <c r="AJ110" s="55">
        <v>0</v>
      </c>
      <c r="AK110" s="55">
        <v>0</v>
      </c>
      <c r="AL110" s="55">
        <v>0</v>
      </c>
      <c r="AM110" s="55">
        <v>0</v>
      </c>
      <c r="AN110" s="55">
        <v>0</v>
      </c>
      <c r="AO110" s="55">
        <v>0</v>
      </c>
      <c r="AP110" s="55">
        <v>0</v>
      </c>
      <c r="AQ110" s="55">
        <v>0</v>
      </c>
      <c r="AR110" s="55">
        <v>0</v>
      </c>
      <c r="AS110" s="55">
        <v>0</v>
      </c>
      <c r="AT110" s="55">
        <v>0</v>
      </c>
      <c r="AU110" s="55">
        <v>0</v>
      </c>
      <c r="AV110" s="55">
        <v>0</v>
      </c>
      <c r="AW110" s="55">
        <v>0</v>
      </c>
      <c r="AX110" s="55">
        <v>0</v>
      </c>
      <c r="AY110" s="55">
        <v>0</v>
      </c>
      <c r="AZ110" s="55">
        <v>0</v>
      </c>
    </row>
    <row r="111" spans="1:52" x14ac:dyDescent="0.35">
      <c r="A111" s="54" t="s">
        <v>1354</v>
      </c>
      <c r="B111" s="55">
        <v>0</v>
      </c>
      <c r="C111" s="55">
        <v>0</v>
      </c>
      <c r="D111" s="55">
        <v>0</v>
      </c>
      <c r="E111" s="55">
        <v>0</v>
      </c>
      <c r="F111" s="55">
        <v>0</v>
      </c>
      <c r="G111" s="55">
        <v>0</v>
      </c>
      <c r="H111" s="55">
        <v>0</v>
      </c>
      <c r="I111" s="55">
        <v>0</v>
      </c>
      <c r="J111" s="55">
        <v>0</v>
      </c>
      <c r="K111" s="55">
        <v>0</v>
      </c>
      <c r="L111" s="55">
        <v>0</v>
      </c>
      <c r="M111" s="55">
        <v>0</v>
      </c>
      <c r="N111" s="55">
        <v>0</v>
      </c>
      <c r="O111" s="55">
        <v>0</v>
      </c>
      <c r="P111" s="55">
        <v>0</v>
      </c>
      <c r="Q111" s="55">
        <v>0</v>
      </c>
      <c r="R111" s="55">
        <v>0</v>
      </c>
      <c r="S111" s="55">
        <v>0</v>
      </c>
      <c r="T111" s="55">
        <v>0</v>
      </c>
      <c r="U111" s="55">
        <v>0</v>
      </c>
      <c r="V111" s="55">
        <v>0</v>
      </c>
      <c r="W111" s="55">
        <v>0</v>
      </c>
      <c r="X111" s="55">
        <v>0</v>
      </c>
      <c r="Y111" s="55">
        <v>0</v>
      </c>
      <c r="Z111" s="55">
        <v>0</v>
      </c>
      <c r="AA111" s="55">
        <v>0</v>
      </c>
      <c r="AB111" s="55">
        <v>0</v>
      </c>
      <c r="AC111" s="55">
        <v>0</v>
      </c>
      <c r="AD111" s="55">
        <v>0</v>
      </c>
      <c r="AE111" s="55">
        <v>0</v>
      </c>
      <c r="AF111" s="55">
        <v>0</v>
      </c>
      <c r="AG111" s="55">
        <v>0</v>
      </c>
      <c r="AH111" s="55">
        <v>0</v>
      </c>
      <c r="AI111" s="55">
        <v>0</v>
      </c>
      <c r="AJ111" s="55">
        <v>0</v>
      </c>
      <c r="AK111" s="55">
        <v>0</v>
      </c>
      <c r="AL111" s="55">
        <v>0</v>
      </c>
      <c r="AM111" s="55">
        <v>0</v>
      </c>
      <c r="AN111" s="55">
        <v>0</v>
      </c>
      <c r="AO111" s="55">
        <v>0</v>
      </c>
      <c r="AP111" s="55">
        <v>0</v>
      </c>
      <c r="AQ111" s="55">
        <v>0</v>
      </c>
      <c r="AR111" s="55">
        <v>0</v>
      </c>
      <c r="AS111" s="55">
        <v>0</v>
      </c>
      <c r="AT111" s="55">
        <v>0</v>
      </c>
      <c r="AU111" s="55">
        <v>0</v>
      </c>
      <c r="AV111" s="55">
        <v>0</v>
      </c>
      <c r="AW111" s="55">
        <v>0</v>
      </c>
      <c r="AX111" s="55">
        <v>0</v>
      </c>
      <c r="AY111" s="55">
        <v>0</v>
      </c>
      <c r="AZ111" s="55">
        <v>0</v>
      </c>
    </row>
    <row r="112" spans="1:52" x14ac:dyDescent="0.35">
      <c r="A112" s="54" t="s">
        <v>1355</v>
      </c>
      <c r="B112" s="55">
        <v>0</v>
      </c>
      <c r="C112" s="55">
        <v>0</v>
      </c>
      <c r="D112" s="55">
        <v>0</v>
      </c>
      <c r="E112" s="55">
        <v>0</v>
      </c>
      <c r="F112" s="55">
        <v>0</v>
      </c>
      <c r="G112" s="55">
        <v>0</v>
      </c>
      <c r="H112" s="55">
        <v>0</v>
      </c>
      <c r="I112" s="55">
        <v>0</v>
      </c>
      <c r="J112" s="55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5">
        <v>0</v>
      </c>
      <c r="Q112" s="55">
        <v>0</v>
      </c>
      <c r="R112" s="55">
        <v>0</v>
      </c>
      <c r="S112" s="55">
        <v>0</v>
      </c>
      <c r="T112" s="55">
        <v>0</v>
      </c>
      <c r="U112" s="55">
        <v>0</v>
      </c>
      <c r="V112" s="55">
        <v>0</v>
      </c>
      <c r="W112" s="55">
        <v>0</v>
      </c>
      <c r="X112" s="55">
        <v>0</v>
      </c>
      <c r="Y112" s="55">
        <v>0</v>
      </c>
      <c r="Z112" s="55">
        <v>0</v>
      </c>
      <c r="AA112" s="55">
        <v>0</v>
      </c>
      <c r="AB112" s="55">
        <v>0</v>
      </c>
      <c r="AC112" s="55">
        <v>0</v>
      </c>
      <c r="AD112" s="55">
        <v>0</v>
      </c>
      <c r="AE112" s="55">
        <v>0</v>
      </c>
      <c r="AF112" s="55">
        <v>0</v>
      </c>
      <c r="AG112" s="55">
        <v>0</v>
      </c>
      <c r="AH112" s="55">
        <v>0</v>
      </c>
      <c r="AI112" s="55">
        <v>0</v>
      </c>
      <c r="AJ112" s="55">
        <v>0</v>
      </c>
      <c r="AK112" s="55">
        <v>0</v>
      </c>
      <c r="AL112" s="55">
        <v>0</v>
      </c>
      <c r="AM112" s="55">
        <v>0</v>
      </c>
      <c r="AN112" s="55">
        <v>0</v>
      </c>
      <c r="AO112" s="55">
        <v>0</v>
      </c>
      <c r="AP112" s="55">
        <v>0</v>
      </c>
      <c r="AQ112" s="55">
        <v>0</v>
      </c>
      <c r="AR112" s="55">
        <v>0</v>
      </c>
      <c r="AS112" s="55">
        <v>0</v>
      </c>
      <c r="AT112" s="55">
        <v>0</v>
      </c>
      <c r="AU112" s="55">
        <v>0</v>
      </c>
      <c r="AV112" s="55">
        <v>0</v>
      </c>
      <c r="AW112" s="55">
        <v>0</v>
      </c>
      <c r="AX112" s="55">
        <v>0</v>
      </c>
      <c r="AY112" s="55">
        <v>0</v>
      </c>
      <c r="AZ112" s="55">
        <v>0</v>
      </c>
    </row>
    <row r="113" spans="1:52" x14ac:dyDescent="0.35">
      <c r="A113" s="45" t="s">
        <v>1325</v>
      </c>
      <c r="B113" s="46">
        <v>125190.45271267988</v>
      </c>
      <c r="C113" s="46">
        <v>126865.57655478515</v>
      </c>
      <c r="D113" s="46">
        <v>127227.10355478515</v>
      </c>
      <c r="E113" s="46">
        <v>128731.82232671499</v>
      </c>
      <c r="F113" s="46">
        <v>132395.20183953547</v>
      </c>
      <c r="G113" s="46">
        <v>132921.1418395355</v>
      </c>
      <c r="H113" s="46">
        <v>136000.96183953551</v>
      </c>
      <c r="I113" s="46">
        <v>139842.96652374603</v>
      </c>
      <c r="J113" s="46">
        <v>143011.65130441196</v>
      </c>
      <c r="K113" s="46">
        <v>145941.14835704351</v>
      </c>
      <c r="L113" s="46">
        <v>148989.8554397503</v>
      </c>
      <c r="M113" s="46">
        <v>153181.74978975029</v>
      </c>
      <c r="N113" s="46">
        <v>154572.78328975028</v>
      </c>
      <c r="O113" s="46">
        <v>154524.70485205523</v>
      </c>
      <c r="P113" s="46">
        <v>155101.08639665614</v>
      </c>
      <c r="Q113" s="46">
        <v>152371.30664516363</v>
      </c>
      <c r="R113" s="46">
        <v>148563.65680402974</v>
      </c>
      <c r="S113" s="46">
        <v>145088.84677888852</v>
      </c>
      <c r="T113" s="46">
        <v>143053.88151673262</v>
      </c>
      <c r="U113" s="46">
        <v>140567.25751096354</v>
      </c>
      <c r="V113" s="46">
        <v>139351.32346231985</v>
      </c>
      <c r="W113" s="46">
        <v>135937.76646231985</v>
      </c>
      <c r="X113" s="46">
        <v>133814.92961231986</v>
      </c>
      <c r="Y113" s="46">
        <v>133851.44861231986</v>
      </c>
      <c r="Z113" s="46">
        <v>131857.74478231982</v>
      </c>
      <c r="AA113" s="46">
        <v>130176.86398231985</v>
      </c>
      <c r="AB113" s="46">
        <v>128257.10030231986</v>
      </c>
      <c r="AC113" s="46">
        <v>125563.06522231984</v>
      </c>
      <c r="AD113" s="46">
        <v>124999.50322231984</v>
      </c>
      <c r="AE113" s="46">
        <v>122612.81022231985</v>
      </c>
      <c r="AF113" s="46">
        <v>119594.73322231983</v>
      </c>
      <c r="AG113" s="46">
        <v>118076.34071231987</v>
      </c>
      <c r="AH113" s="46">
        <v>114712.60138377073</v>
      </c>
      <c r="AI113" s="46">
        <v>113838.76464377072</v>
      </c>
      <c r="AJ113" s="46">
        <v>113438.66764377071</v>
      </c>
      <c r="AK113" s="46">
        <v>109770.80105377072</v>
      </c>
      <c r="AL113" s="46">
        <v>107678.47727399283</v>
      </c>
      <c r="AM113" s="46">
        <v>104387.14460192305</v>
      </c>
      <c r="AN113" s="46">
        <v>105139.34214192306</v>
      </c>
      <c r="AO113" s="46">
        <v>104224.39846416838</v>
      </c>
      <c r="AP113" s="46">
        <v>101668.24833416838</v>
      </c>
      <c r="AQ113" s="46">
        <v>104150.05675416837</v>
      </c>
      <c r="AR113" s="46">
        <v>101994.48307416835</v>
      </c>
      <c r="AS113" s="46">
        <v>104033.85499416836</v>
      </c>
      <c r="AT113" s="46">
        <v>105562.0939457473</v>
      </c>
      <c r="AU113" s="46">
        <v>106492.06394258942</v>
      </c>
      <c r="AV113" s="46">
        <v>104430.77148258942</v>
      </c>
      <c r="AW113" s="46">
        <v>104341.59536825502</v>
      </c>
      <c r="AX113" s="46">
        <v>103807.93495878132</v>
      </c>
      <c r="AY113" s="46">
        <v>101648.1625645708</v>
      </c>
      <c r="AZ113" s="46">
        <v>100134.35600982855</v>
      </c>
    </row>
    <row r="114" spans="1:52" s="49" customFormat="1" ht="15" customHeight="1" x14ac:dyDescent="0.3">
      <c r="A114" s="47" t="s">
        <v>1326</v>
      </c>
      <c r="B114" s="48">
        <v>39240.968741079392</v>
      </c>
      <c r="C114" s="48">
        <v>38339.168741079397</v>
      </c>
      <c r="D114" s="48">
        <v>38097.268741079402</v>
      </c>
      <c r="E114" s="48">
        <v>37615.768741079402</v>
      </c>
      <c r="F114" s="48">
        <v>37252.368741079394</v>
      </c>
      <c r="G114" s="48">
        <v>36939.368741079394</v>
      </c>
      <c r="H114" s="48">
        <v>36863.868741079401</v>
      </c>
      <c r="I114" s="48">
        <v>36579.268741079395</v>
      </c>
      <c r="J114" s="48">
        <v>36127.368741079394</v>
      </c>
      <c r="K114" s="48">
        <v>36044.668741079397</v>
      </c>
      <c r="L114" s="48">
        <v>35423.368741079394</v>
      </c>
      <c r="M114" s="48">
        <v>37613.568741079398</v>
      </c>
      <c r="N114" s="48">
        <v>37397.028741079397</v>
      </c>
      <c r="O114" s="48">
        <v>37434.128741079396</v>
      </c>
      <c r="P114" s="48">
        <v>37015.028741079397</v>
      </c>
      <c r="Q114" s="48">
        <v>35920.628741079396</v>
      </c>
      <c r="R114" s="48">
        <v>33638.41348684211</v>
      </c>
      <c r="S114" s="48">
        <v>32645.513486842101</v>
      </c>
      <c r="T114" s="48">
        <v>32086.713486842102</v>
      </c>
      <c r="U114" s="48">
        <v>30727.613486842103</v>
      </c>
      <c r="V114" s="48">
        <v>29428.613486842103</v>
      </c>
      <c r="W114" s="48">
        <v>28695.113486842103</v>
      </c>
      <c r="X114" s="48">
        <v>28392.013486842101</v>
      </c>
      <c r="Y114" s="48">
        <v>28970.113486842103</v>
      </c>
      <c r="Z114" s="48">
        <v>28744.513486842105</v>
      </c>
      <c r="AA114" s="48">
        <v>28134.513486842105</v>
      </c>
      <c r="AB114" s="48">
        <v>28128.513486842105</v>
      </c>
      <c r="AC114" s="48">
        <v>26788.713486842102</v>
      </c>
      <c r="AD114" s="48">
        <v>26307.213486842105</v>
      </c>
      <c r="AE114" s="48">
        <v>24791.013486842105</v>
      </c>
      <c r="AF114" s="48">
        <v>22444.713486842105</v>
      </c>
      <c r="AG114" s="48">
        <v>21945.413486842106</v>
      </c>
      <c r="AH114" s="48">
        <v>21037.013486842105</v>
      </c>
      <c r="AI114" s="48">
        <v>17458.218746842103</v>
      </c>
      <c r="AJ114" s="48">
        <v>17018.418746842108</v>
      </c>
      <c r="AK114" s="48">
        <v>15319.218746842107</v>
      </c>
      <c r="AL114" s="48">
        <v>13278.31875</v>
      </c>
      <c r="AM114" s="48">
        <v>11266.018749999999</v>
      </c>
      <c r="AN114" s="48">
        <v>10441.418750000001</v>
      </c>
      <c r="AO114" s="48">
        <v>9116.6</v>
      </c>
      <c r="AP114" s="48">
        <v>8686.2000000000007</v>
      </c>
      <c r="AQ114" s="48">
        <v>8339</v>
      </c>
      <c r="AR114" s="48">
        <v>7957.7</v>
      </c>
      <c r="AS114" s="48">
        <v>7484.9</v>
      </c>
      <c r="AT114" s="48">
        <v>7382.7</v>
      </c>
      <c r="AU114" s="48">
        <v>7309.7</v>
      </c>
      <c r="AV114" s="48">
        <v>6617.1</v>
      </c>
      <c r="AW114" s="48">
        <v>6226</v>
      </c>
      <c r="AX114" s="48">
        <v>5948</v>
      </c>
      <c r="AY114" s="48">
        <v>5879</v>
      </c>
      <c r="AZ114" s="48">
        <v>5850</v>
      </c>
    </row>
    <row r="115" spans="1:52" s="49" customFormat="1" ht="15" customHeight="1" x14ac:dyDescent="0.3">
      <c r="A115" s="61" t="s">
        <v>1356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  <c r="H115" s="55">
        <v>0</v>
      </c>
      <c r="I115" s="55">
        <v>0</v>
      </c>
      <c r="J115" s="55">
        <v>0</v>
      </c>
      <c r="K115" s="55">
        <v>0</v>
      </c>
      <c r="L115" s="55">
        <v>0</v>
      </c>
      <c r="M115" s="55">
        <v>0</v>
      </c>
      <c r="N115" s="55">
        <v>0</v>
      </c>
      <c r="O115" s="55">
        <v>0</v>
      </c>
      <c r="P115" s="55">
        <v>0</v>
      </c>
      <c r="Q115" s="55">
        <v>0</v>
      </c>
      <c r="R115" s="55">
        <v>0</v>
      </c>
      <c r="S115" s="55">
        <v>0</v>
      </c>
      <c r="T115" s="55">
        <v>0</v>
      </c>
      <c r="U115" s="55">
        <v>0</v>
      </c>
      <c r="V115" s="55">
        <v>0</v>
      </c>
      <c r="W115" s="55">
        <v>0</v>
      </c>
      <c r="X115" s="55">
        <v>0</v>
      </c>
      <c r="Y115" s="55">
        <v>0</v>
      </c>
      <c r="Z115" s="55">
        <v>0</v>
      </c>
      <c r="AA115" s="55">
        <v>0</v>
      </c>
      <c r="AB115" s="55">
        <v>0</v>
      </c>
      <c r="AC115" s="55">
        <v>0</v>
      </c>
      <c r="AD115" s="55">
        <v>0</v>
      </c>
      <c r="AE115" s="55">
        <v>0</v>
      </c>
      <c r="AF115" s="55">
        <v>0</v>
      </c>
      <c r="AG115" s="55">
        <v>0</v>
      </c>
      <c r="AH115" s="55">
        <v>0</v>
      </c>
      <c r="AI115" s="55">
        <v>0</v>
      </c>
      <c r="AJ115" s="55">
        <v>0</v>
      </c>
      <c r="AK115" s="55">
        <v>840</v>
      </c>
      <c r="AL115" s="55">
        <v>840</v>
      </c>
      <c r="AM115" s="55">
        <v>840</v>
      </c>
      <c r="AN115" s="55">
        <v>840</v>
      </c>
      <c r="AO115" s="55">
        <v>840</v>
      </c>
      <c r="AP115" s="55">
        <v>840</v>
      </c>
      <c r="AQ115" s="55">
        <v>840</v>
      </c>
      <c r="AR115" s="55">
        <v>840</v>
      </c>
      <c r="AS115" s="55">
        <v>840</v>
      </c>
      <c r="AT115" s="55">
        <v>840</v>
      </c>
      <c r="AU115" s="55">
        <v>840</v>
      </c>
      <c r="AV115" s="55">
        <v>840</v>
      </c>
      <c r="AW115" s="55">
        <v>840</v>
      </c>
      <c r="AX115" s="55">
        <v>840</v>
      </c>
      <c r="AY115" s="55">
        <v>840</v>
      </c>
      <c r="AZ115" s="55">
        <v>840</v>
      </c>
    </row>
    <row r="116" spans="1:52" s="49" customFormat="1" ht="15" customHeight="1" x14ac:dyDescent="0.3">
      <c r="A116" s="61" t="s">
        <v>1357</v>
      </c>
      <c r="B116" s="55">
        <v>3698</v>
      </c>
      <c r="C116" s="55">
        <v>4148</v>
      </c>
      <c r="D116" s="55">
        <v>4148</v>
      </c>
      <c r="E116" s="55">
        <v>4148</v>
      </c>
      <c r="F116" s="55">
        <v>4148</v>
      </c>
      <c r="G116" s="55">
        <v>4148</v>
      </c>
      <c r="H116" s="55">
        <v>4148</v>
      </c>
      <c r="I116" s="55">
        <v>4148</v>
      </c>
      <c r="J116" s="55">
        <v>4148</v>
      </c>
      <c r="K116" s="55">
        <v>4148</v>
      </c>
      <c r="L116" s="55">
        <v>3900</v>
      </c>
      <c r="M116" s="55">
        <v>6542</v>
      </c>
      <c r="N116" s="55">
        <v>6542</v>
      </c>
      <c r="O116" s="55">
        <v>7442</v>
      </c>
      <c r="P116" s="55">
        <v>7442</v>
      </c>
      <c r="Q116" s="55">
        <v>7442</v>
      </c>
      <c r="R116" s="55">
        <v>7442</v>
      </c>
      <c r="S116" s="55">
        <v>7442</v>
      </c>
      <c r="T116" s="55">
        <v>7442</v>
      </c>
      <c r="U116" s="55">
        <v>7177</v>
      </c>
      <c r="V116" s="55">
        <v>7177</v>
      </c>
      <c r="W116" s="55">
        <v>7177</v>
      </c>
      <c r="X116" s="55">
        <v>7177</v>
      </c>
      <c r="Y116" s="55">
        <v>7177</v>
      </c>
      <c r="Z116" s="55">
        <v>7177</v>
      </c>
      <c r="AA116" s="55">
        <v>7177</v>
      </c>
      <c r="AB116" s="55">
        <v>7177</v>
      </c>
      <c r="AC116" s="55">
        <v>7177</v>
      </c>
      <c r="AD116" s="55">
        <v>7177</v>
      </c>
      <c r="AE116" s="55">
        <v>6802</v>
      </c>
      <c r="AF116" s="55">
        <v>6427</v>
      </c>
      <c r="AG116" s="55">
        <v>6427</v>
      </c>
      <c r="AH116" s="55">
        <v>6427</v>
      </c>
      <c r="AI116" s="55">
        <v>6427</v>
      </c>
      <c r="AJ116" s="55">
        <v>6427</v>
      </c>
      <c r="AK116" s="55">
        <v>6162</v>
      </c>
      <c r="AL116" s="55">
        <v>6162</v>
      </c>
      <c r="AM116" s="55">
        <v>5732</v>
      </c>
      <c r="AN116" s="55">
        <v>5320</v>
      </c>
      <c r="AO116" s="55">
        <v>4767</v>
      </c>
      <c r="AP116" s="55">
        <v>4767</v>
      </c>
      <c r="AQ116" s="55">
        <v>4767</v>
      </c>
      <c r="AR116" s="55">
        <v>4407</v>
      </c>
      <c r="AS116" s="55">
        <v>3992</v>
      </c>
      <c r="AT116" s="55">
        <v>3992</v>
      </c>
      <c r="AU116" s="55">
        <v>3992</v>
      </c>
      <c r="AV116" s="55">
        <v>3542</v>
      </c>
      <c r="AW116" s="55">
        <v>3542</v>
      </c>
      <c r="AX116" s="55">
        <v>3542</v>
      </c>
      <c r="AY116" s="55">
        <v>3542</v>
      </c>
      <c r="AZ116" s="55">
        <v>3542</v>
      </c>
    </row>
    <row r="117" spans="1:52" s="49" customFormat="1" ht="15" customHeight="1" x14ac:dyDescent="0.3">
      <c r="A117" s="61" t="s">
        <v>1358</v>
      </c>
      <c r="B117" s="55">
        <v>12.3</v>
      </c>
      <c r="C117" s="55">
        <v>12.3</v>
      </c>
      <c r="D117" s="55">
        <v>12.3</v>
      </c>
      <c r="E117" s="55">
        <v>12.3</v>
      </c>
      <c r="F117" s="55">
        <v>12.3</v>
      </c>
      <c r="G117" s="55">
        <v>12.3</v>
      </c>
      <c r="H117" s="55">
        <v>12.3</v>
      </c>
      <c r="I117" s="55">
        <v>12.3</v>
      </c>
      <c r="J117" s="55">
        <v>12.3</v>
      </c>
      <c r="K117" s="55">
        <v>12.3</v>
      </c>
      <c r="L117" s="55">
        <v>41.300000000000004</v>
      </c>
      <c r="M117" s="55">
        <v>41.300000000000004</v>
      </c>
      <c r="N117" s="55">
        <v>41.300000000000004</v>
      </c>
      <c r="O117" s="55">
        <v>41.300000000000004</v>
      </c>
      <c r="P117" s="55">
        <v>41.300000000000004</v>
      </c>
      <c r="Q117" s="55">
        <v>41.300000000000004</v>
      </c>
      <c r="R117" s="55">
        <v>41.300000000000004</v>
      </c>
      <c r="S117" s="55">
        <v>41.300000000000004</v>
      </c>
      <c r="T117" s="55">
        <v>41.300000000000004</v>
      </c>
      <c r="U117" s="55">
        <v>41.300000000000004</v>
      </c>
      <c r="V117" s="55">
        <v>41.300000000000004</v>
      </c>
      <c r="W117" s="55">
        <v>41.300000000000004</v>
      </c>
      <c r="X117" s="55">
        <v>41.300000000000004</v>
      </c>
      <c r="Y117" s="55">
        <v>941.30000000000007</v>
      </c>
      <c r="Z117" s="55">
        <v>941.30000000000007</v>
      </c>
      <c r="AA117" s="55">
        <v>941.30000000000007</v>
      </c>
      <c r="AB117" s="55">
        <v>941.30000000000007</v>
      </c>
      <c r="AC117" s="55">
        <v>941.30000000000007</v>
      </c>
      <c r="AD117" s="55">
        <v>929</v>
      </c>
      <c r="AE117" s="55">
        <v>929</v>
      </c>
      <c r="AF117" s="55">
        <v>929</v>
      </c>
      <c r="AG117" s="55">
        <v>929</v>
      </c>
      <c r="AH117" s="55">
        <v>929</v>
      </c>
      <c r="AI117" s="55">
        <v>929</v>
      </c>
      <c r="AJ117" s="55">
        <v>929</v>
      </c>
      <c r="AK117" s="55">
        <v>929</v>
      </c>
      <c r="AL117" s="55">
        <v>929</v>
      </c>
      <c r="AM117" s="55">
        <v>929</v>
      </c>
      <c r="AN117" s="55">
        <v>929</v>
      </c>
      <c r="AO117" s="55">
        <v>929</v>
      </c>
      <c r="AP117" s="55">
        <v>929</v>
      </c>
      <c r="AQ117" s="55">
        <v>929</v>
      </c>
      <c r="AR117" s="55">
        <v>929</v>
      </c>
      <c r="AS117" s="55">
        <v>929</v>
      </c>
      <c r="AT117" s="55">
        <v>929</v>
      </c>
      <c r="AU117" s="55">
        <v>929</v>
      </c>
      <c r="AV117" s="55">
        <v>929</v>
      </c>
      <c r="AW117" s="55">
        <v>929</v>
      </c>
      <c r="AX117" s="55">
        <v>929</v>
      </c>
      <c r="AY117" s="55">
        <v>929</v>
      </c>
      <c r="AZ117" s="55">
        <v>900</v>
      </c>
    </row>
    <row r="118" spans="1:52" s="49" customFormat="1" ht="15" customHeight="1" x14ac:dyDescent="0.3">
      <c r="A118" s="61" t="s">
        <v>1347</v>
      </c>
      <c r="B118" s="55">
        <v>35530.668741079389</v>
      </c>
      <c r="C118" s="55">
        <v>34178.868741079394</v>
      </c>
      <c r="D118" s="55">
        <v>33936.968741079399</v>
      </c>
      <c r="E118" s="55">
        <v>33455.468741079399</v>
      </c>
      <c r="F118" s="55">
        <v>33092.068741079391</v>
      </c>
      <c r="G118" s="55">
        <v>32779.068741079391</v>
      </c>
      <c r="H118" s="55">
        <v>32703.568741079398</v>
      </c>
      <c r="I118" s="55">
        <v>32418.968741079396</v>
      </c>
      <c r="J118" s="55">
        <v>31967.068741079394</v>
      </c>
      <c r="K118" s="55">
        <v>31884.368741079394</v>
      </c>
      <c r="L118" s="55">
        <v>31482.068741079394</v>
      </c>
      <c r="M118" s="55">
        <v>31030.268741079395</v>
      </c>
      <c r="N118" s="55">
        <v>30813.728741079394</v>
      </c>
      <c r="O118" s="55">
        <v>29950.828741079393</v>
      </c>
      <c r="P118" s="55">
        <v>29531.728741079394</v>
      </c>
      <c r="Q118" s="55">
        <v>28437.328741079393</v>
      </c>
      <c r="R118" s="55">
        <v>26155.113486842103</v>
      </c>
      <c r="S118" s="55">
        <v>25162.213486842102</v>
      </c>
      <c r="T118" s="55">
        <v>24603.413486842102</v>
      </c>
      <c r="U118" s="55">
        <v>23509.313486842104</v>
      </c>
      <c r="V118" s="55">
        <v>22210.313486842104</v>
      </c>
      <c r="W118" s="55">
        <v>21476.813486842104</v>
      </c>
      <c r="X118" s="55">
        <v>21173.713486842102</v>
      </c>
      <c r="Y118" s="55">
        <v>20851.813486842104</v>
      </c>
      <c r="Z118" s="55">
        <v>20626.213486842105</v>
      </c>
      <c r="AA118" s="55">
        <v>20016.213486842105</v>
      </c>
      <c r="AB118" s="55">
        <v>20010.213486842105</v>
      </c>
      <c r="AC118" s="55">
        <v>18670.413486842102</v>
      </c>
      <c r="AD118" s="55">
        <v>18201.213486842105</v>
      </c>
      <c r="AE118" s="55">
        <v>17060.013486842105</v>
      </c>
      <c r="AF118" s="55">
        <v>15088.713486842105</v>
      </c>
      <c r="AG118" s="55">
        <v>14589.413486842106</v>
      </c>
      <c r="AH118" s="55">
        <v>13681.013486842105</v>
      </c>
      <c r="AI118" s="55">
        <v>10102.218746842105</v>
      </c>
      <c r="AJ118" s="55">
        <v>9662.418746842106</v>
      </c>
      <c r="AK118" s="55">
        <v>7388.2187468421062</v>
      </c>
      <c r="AL118" s="55">
        <v>5347.3187500000004</v>
      </c>
      <c r="AM118" s="55">
        <v>3765.0187500000002</v>
      </c>
      <c r="AN118" s="55">
        <v>3352.4187500000003</v>
      </c>
      <c r="AO118" s="55">
        <v>2580.6</v>
      </c>
      <c r="AP118" s="55">
        <v>2150.1999999999998</v>
      </c>
      <c r="AQ118" s="55">
        <v>1803</v>
      </c>
      <c r="AR118" s="55">
        <v>1781.7</v>
      </c>
      <c r="AS118" s="55">
        <v>1723.9</v>
      </c>
      <c r="AT118" s="55">
        <v>1621.7</v>
      </c>
      <c r="AU118" s="55">
        <v>1548.7</v>
      </c>
      <c r="AV118" s="55">
        <v>1306.1000000000001</v>
      </c>
      <c r="AW118" s="55">
        <v>915</v>
      </c>
      <c r="AX118" s="55">
        <v>637</v>
      </c>
      <c r="AY118" s="55">
        <v>568</v>
      </c>
      <c r="AZ118" s="55">
        <v>568</v>
      </c>
    </row>
    <row r="119" spans="1:52" s="49" customFormat="1" ht="15" customHeight="1" x14ac:dyDescent="0.3">
      <c r="A119" s="50" t="s">
        <v>1327</v>
      </c>
      <c r="B119" s="51">
        <v>12022.768823529412</v>
      </c>
      <c r="C119" s="51">
        <v>12310.168823529413</v>
      </c>
      <c r="D119" s="51">
        <v>12181.168823529413</v>
      </c>
      <c r="E119" s="51">
        <v>12538.168823529413</v>
      </c>
      <c r="F119" s="51">
        <v>12487.668823529413</v>
      </c>
      <c r="G119" s="51">
        <v>12243.668823529413</v>
      </c>
      <c r="H119" s="51">
        <v>12272.168823529413</v>
      </c>
      <c r="I119" s="51">
        <v>12296.868823529412</v>
      </c>
      <c r="J119" s="51">
        <v>12294.168823529413</v>
      </c>
      <c r="K119" s="51">
        <v>12503.168823529413</v>
      </c>
      <c r="L119" s="51">
        <v>12669.868823529412</v>
      </c>
      <c r="M119" s="51">
        <v>12854.868823529412</v>
      </c>
      <c r="N119" s="51">
        <v>12710.868823529412</v>
      </c>
      <c r="O119" s="51">
        <v>12779.268823529412</v>
      </c>
      <c r="P119" s="51">
        <v>12553.968823529412</v>
      </c>
      <c r="Q119" s="51">
        <v>11794.808823529413</v>
      </c>
      <c r="R119" s="51">
        <v>10845.9</v>
      </c>
      <c r="S119" s="51">
        <v>10418.4</v>
      </c>
      <c r="T119" s="51">
        <v>10304.4</v>
      </c>
      <c r="U119" s="51">
        <v>10021.4</v>
      </c>
      <c r="V119" s="51">
        <v>9538.5</v>
      </c>
      <c r="W119" s="51">
        <v>8868.5</v>
      </c>
      <c r="X119" s="51">
        <v>8617</v>
      </c>
      <c r="Y119" s="51">
        <v>8617</v>
      </c>
      <c r="Z119" s="51">
        <v>8585</v>
      </c>
      <c r="AA119" s="51">
        <v>8309.7999999999993</v>
      </c>
      <c r="AB119" s="51">
        <v>8254.2999999999993</v>
      </c>
      <c r="AC119" s="51">
        <v>7562.3</v>
      </c>
      <c r="AD119" s="51">
        <v>7562.3</v>
      </c>
      <c r="AE119" s="51">
        <v>7562.3</v>
      </c>
      <c r="AF119" s="51">
        <v>7262.3</v>
      </c>
      <c r="AG119" s="51">
        <v>6814.3</v>
      </c>
      <c r="AH119" s="51">
        <v>6475.3</v>
      </c>
      <c r="AI119" s="51">
        <v>6475.3</v>
      </c>
      <c r="AJ119" s="51">
        <v>6379.8</v>
      </c>
      <c r="AK119" s="51">
        <v>5237.8</v>
      </c>
      <c r="AL119" s="51">
        <v>4604.8</v>
      </c>
      <c r="AM119" s="51">
        <v>3899.8</v>
      </c>
      <c r="AN119" s="51">
        <v>3320.8</v>
      </c>
      <c r="AO119" s="51">
        <v>3096.3</v>
      </c>
      <c r="AP119" s="51">
        <v>3002.2000000000003</v>
      </c>
      <c r="AQ119" s="51">
        <v>2670.2000000000003</v>
      </c>
      <c r="AR119" s="51">
        <v>2600.7000000000003</v>
      </c>
      <c r="AS119" s="51">
        <v>2532.7000000000003</v>
      </c>
      <c r="AT119" s="51">
        <v>2410.2000000000003</v>
      </c>
      <c r="AU119" s="51">
        <v>2378.2000000000003</v>
      </c>
      <c r="AV119" s="51">
        <v>2353.2000000000003</v>
      </c>
      <c r="AW119" s="51">
        <v>2277.2000000000003</v>
      </c>
      <c r="AX119" s="51">
        <v>2064.2000000000003</v>
      </c>
      <c r="AY119" s="51">
        <v>1627.7000000000003</v>
      </c>
      <c r="AZ119" s="51">
        <v>1602.7000000000003</v>
      </c>
    </row>
    <row r="120" spans="1:52" s="49" customFormat="1" ht="15" customHeight="1" x14ac:dyDescent="0.3">
      <c r="A120" s="61" t="s">
        <v>1356</v>
      </c>
      <c r="B120" s="55">
        <v>0</v>
      </c>
      <c r="C120" s="55">
        <v>0</v>
      </c>
      <c r="D120" s="55">
        <v>0</v>
      </c>
      <c r="E120" s="55">
        <v>0</v>
      </c>
      <c r="F120" s="55">
        <v>0</v>
      </c>
      <c r="G120" s="55">
        <v>0</v>
      </c>
      <c r="H120" s="55">
        <v>0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0</v>
      </c>
      <c r="P120" s="55">
        <v>0</v>
      </c>
      <c r="Q120" s="55">
        <v>0</v>
      </c>
      <c r="R120" s="55">
        <v>0</v>
      </c>
      <c r="S120" s="55">
        <v>0</v>
      </c>
      <c r="T120" s="55">
        <v>0</v>
      </c>
      <c r="U120" s="55">
        <v>0</v>
      </c>
      <c r="V120" s="55">
        <v>0</v>
      </c>
      <c r="W120" s="55">
        <v>0</v>
      </c>
      <c r="X120" s="55">
        <v>0</v>
      </c>
      <c r="Y120" s="55">
        <v>0</v>
      </c>
      <c r="Z120" s="55">
        <v>0</v>
      </c>
      <c r="AA120" s="55">
        <v>0</v>
      </c>
      <c r="AB120" s="55">
        <v>0</v>
      </c>
      <c r="AC120" s="55">
        <v>0</v>
      </c>
      <c r="AD120" s="55">
        <v>0</v>
      </c>
      <c r="AE120" s="55">
        <v>0</v>
      </c>
      <c r="AF120" s="55">
        <v>0</v>
      </c>
      <c r="AG120" s="55">
        <v>0</v>
      </c>
      <c r="AH120" s="55">
        <v>0</v>
      </c>
      <c r="AI120" s="55">
        <v>0</v>
      </c>
      <c r="AJ120" s="55">
        <v>0</v>
      </c>
      <c r="AK120" s="55">
        <v>0</v>
      </c>
      <c r="AL120" s="55">
        <v>0</v>
      </c>
      <c r="AM120" s="55">
        <v>0</v>
      </c>
      <c r="AN120" s="55">
        <v>0</v>
      </c>
      <c r="AO120" s="55">
        <v>0</v>
      </c>
      <c r="AP120" s="55">
        <v>0</v>
      </c>
      <c r="AQ120" s="55">
        <v>0</v>
      </c>
      <c r="AR120" s="55">
        <v>0</v>
      </c>
      <c r="AS120" s="55">
        <v>0</v>
      </c>
      <c r="AT120" s="55">
        <v>0</v>
      </c>
      <c r="AU120" s="55">
        <v>0</v>
      </c>
      <c r="AV120" s="55">
        <v>0</v>
      </c>
      <c r="AW120" s="55">
        <v>0</v>
      </c>
      <c r="AX120" s="55">
        <v>0</v>
      </c>
      <c r="AY120" s="55">
        <v>0</v>
      </c>
      <c r="AZ120" s="55">
        <v>0</v>
      </c>
    </row>
    <row r="121" spans="1:52" s="49" customFormat="1" ht="15" customHeight="1" x14ac:dyDescent="0.3">
      <c r="A121" s="61" t="s">
        <v>1357</v>
      </c>
      <c r="B121" s="55">
        <v>0</v>
      </c>
      <c r="C121" s="55">
        <v>0</v>
      </c>
      <c r="D121" s="55">
        <v>0</v>
      </c>
      <c r="E121" s="55">
        <v>330</v>
      </c>
      <c r="F121" s="55">
        <v>330</v>
      </c>
      <c r="G121" s="55">
        <v>330</v>
      </c>
      <c r="H121" s="55">
        <v>330</v>
      </c>
      <c r="I121" s="55">
        <v>330</v>
      </c>
      <c r="J121" s="55">
        <v>330</v>
      </c>
      <c r="K121" s="55">
        <v>330</v>
      </c>
      <c r="L121" s="55">
        <v>660</v>
      </c>
      <c r="M121" s="55">
        <v>660</v>
      </c>
      <c r="N121" s="55">
        <v>660</v>
      </c>
      <c r="O121" s="55">
        <v>990</v>
      </c>
      <c r="P121" s="55">
        <v>990</v>
      </c>
      <c r="Q121" s="55">
        <v>990</v>
      </c>
      <c r="R121" s="55">
        <v>990</v>
      </c>
      <c r="S121" s="55">
        <v>990</v>
      </c>
      <c r="T121" s="55">
        <v>990</v>
      </c>
      <c r="U121" s="55">
        <v>990</v>
      </c>
      <c r="V121" s="55">
        <v>990</v>
      </c>
      <c r="W121" s="55">
        <v>990</v>
      </c>
      <c r="X121" s="55">
        <v>990</v>
      </c>
      <c r="Y121" s="55">
        <v>990</v>
      </c>
      <c r="Z121" s="55">
        <v>990</v>
      </c>
      <c r="AA121" s="55">
        <v>990</v>
      </c>
      <c r="AB121" s="55">
        <v>990</v>
      </c>
      <c r="AC121" s="55">
        <v>990</v>
      </c>
      <c r="AD121" s="55">
        <v>990</v>
      </c>
      <c r="AE121" s="55">
        <v>990</v>
      </c>
      <c r="AF121" s="55">
        <v>990</v>
      </c>
      <c r="AG121" s="55">
        <v>990</v>
      </c>
      <c r="AH121" s="55">
        <v>990</v>
      </c>
      <c r="AI121" s="55">
        <v>990</v>
      </c>
      <c r="AJ121" s="55">
        <v>990</v>
      </c>
      <c r="AK121" s="55">
        <v>990</v>
      </c>
      <c r="AL121" s="55">
        <v>990</v>
      </c>
      <c r="AM121" s="55">
        <v>990</v>
      </c>
      <c r="AN121" s="55">
        <v>990</v>
      </c>
      <c r="AO121" s="55">
        <v>990</v>
      </c>
      <c r="AP121" s="55">
        <v>990</v>
      </c>
      <c r="AQ121" s="55">
        <v>990</v>
      </c>
      <c r="AR121" s="55">
        <v>990</v>
      </c>
      <c r="AS121" s="55">
        <v>990</v>
      </c>
      <c r="AT121" s="55">
        <v>990</v>
      </c>
      <c r="AU121" s="55">
        <v>990</v>
      </c>
      <c r="AV121" s="55">
        <v>990</v>
      </c>
      <c r="AW121" s="55">
        <v>990</v>
      </c>
      <c r="AX121" s="55">
        <v>990</v>
      </c>
      <c r="AY121" s="55">
        <v>990</v>
      </c>
      <c r="AZ121" s="55">
        <v>990</v>
      </c>
    </row>
    <row r="122" spans="1:52" s="49" customFormat="1" ht="15" customHeight="1" x14ac:dyDescent="0.3">
      <c r="A122" s="61" t="s">
        <v>1358</v>
      </c>
      <c r="B122" s="55">
        <v>68.708823529411774</v>
      </c>
      <c r="C122" s="55">
        <v>320.7088235294118</v>
      </c>
      <c r="D122" s="55">
        <v>320.7088235294118</v>
      </c>
      <c r="E122" s="55">
        <v>320.7088235294118</v>
      </c>
      <c r="F122" s="55">
        <v>320.7088235294118</v>
      </c>
      <c r="G122" s="55">
        <v>320.7088235294118</v>
      </c>
      <c r="H122" s="55">
        <v>320.7088235294118</v>
      </c>
      <c r="I122" s="55">
        <v>320.7088235294118</v>
      </c>
      <c r="J122" s="55">
        <v>320.7088235294118</v>
      </c>
      <c r="K122" s="55">
        <v>320.7088235294118</v>
      </c>
      <c r="L122" s="55">
        <v>320.7088235294118</v>
      </c>
      <c r="M122" s="55">
        <v>520.7088235294118</v>
      </c>
      <c r="N122" s="55">
        <v>520.7088235294118</v>
      </c>
      <c r="O122" s="55">
        <v>520.7088235294118</v>
      </c>
      <c r="P122" s="55">
        <v>520.7088235294118</v>
      </c>
      <c r="Q122" s="55">
        <v>520.7088235294118</v>
      </c>
      <c r="R122" s="55">
        <v>452</v>
      </c>
      <c r="S122" s="55">
        <v>452</v>
      </c>
      <c r="T122" s="55">
        <v>452</v>
      </c>
      <c r="U122" s="55">
        <v>452</v>
      </c>
      <c r="V122" s="55">
        <v>452</v>
      </c>
      <c r="W122" s="55">
        <v>452</v>
      </c>
      <c r="X122" s="55">
        <v>452</v>
      </c>
      <c r="Y122" s="55">
        <v>452</v>
      </c>
      <c r="Z122" s="55">
        <v>452</v>
      </c>
      <c r="AA122" s="55">
        <v>452</v>
      </c>
      <c r="AB122" s="55">
        <v>452</v>
      </c>
      <c r="AC122" s="55">
        <v>452</v>
      </c>
      <c r="AD122" s="55">
        <v>452</v>
      </c>
      <c r="AE122" s="55">
        <v>452</v>
      </c>
      <c r="AF122" s="55">
        <v>452</v>
      </c>
      <c r="AG122" s="55">
        <v>452</v>
      </c>
      <c r="AH122" s="55">
        <v>452</v>
      </c>
      <c r="AI122" s="55">
        <v>452</v>
      </c>
      <c r="AJ122" s="55">
        <v>452</v>
      </c>
      <c r="AK122" s="55">
        <v>452</v>
      </c>
      <c r="AL122" s="55">
        <v>452</v>
      </c>
      <c r="AM122" s="55">
        <v>452</v>
      </c>
      <c r="AN122" s="55">
        <v>452</v>
      </c>
      <c r="AO122" s="55">
        <v>452</v>
      </c>
      <c r="AP122" s="55">
        <v>452</v>
      </c>
      <c r="AQ122" s="55">
        <v>200</v>
      </c>
      <c r="AR122" s="55">
        <v>200</v>
      </c>
      <c r="AS122" s="55">
        <v>200</v>
      </c>
      <c r="AT122" s="55">
        <v>200</v>
      </c>
      <c r="AU122" s="55">
        <v>200</v>
      </c>
      <c r="AV122" s="55">
        <v>200</v>
      </c>
      <c r="AW122" s="55">
        <v>200</v>
      </c>
      <c r="AX122" s="55">
        <v>200</v>
      </c>
      <c r="AY122" s="55">
        <v>200</v>
      </c>
      <c r="AZ122" s="55">
        <v>200</v>
      </c>
    </row>
    <row r="123" spans="1:52" s="49" customFormat="1" ht="15" customHeight="1" x14ac:dyDescent="0.3">
      <c r="A123" s="61" t="s">
        <v>1347</v>
      </c>
      <c r="B123" s="55">
        <v>11954.06</v>
      </c>
      <c r="C123" s="55">
        <v>11989.460000000001</v>
      </c>
      <c r="D123" s="55">
        <v>11860.460000000001</v>
      </c>
      <c r="E123" s="55">
        <v>11887.460000000001</v>
      </c>
      <c r="F123" s="55">
        <v>11836.960000000001</v>
      </c>
      <c r="G123" s="55">
        <v>11592.960000000001</v>
      </c>
      <c r="H123" s="55">
        <v>11621.460000000001</v>
      </c>
      <c r="I123" s="55">
        <v>11646.16</v>
      </c>
      <c r="J123" s="55">
        <v>11643.460000000001</v>
      </c>
      <c r="K123" s="55">
        <v>11852.460000000001</v>
      </c>
      <c r="L123" s="55">
        <v>11689.16</v>
      </c>
      <c r="M123" s="55">
        <v>11674.16</v>
      </c>
      <c r="N123" s="55">
        <v>11530.16</v>
      </c>
      <c r="O123" s="55">
        <v>11268.56</v>
      </c>
      <c r="P123" s="55">
        <v>11043.26</v>
      </c>
      <c r="Q123" s="55">
        <v>10284.1</v>
      </c>
      <c r="R123" s="55">
        <v>9403.9</v>
      </c>
      <c r="S123" s="55">
        <v>8976.4</v>
      </c>
      <c r="T123" s="55">
        <v>8862.4</v>
      </c>
      <c r="U123" s="55">
        <v>8579.4</v>
      </c>
      <c r="V123" s="55">
        <v>8096.5</v>
      </c>
      <c r="W123" s="55">
        <v>7426.5</v>
      </c>
      <c r="X123" s="55">
        <v>7175</v>
      </c>
      <c r="Y123" s="55">
        <v>7175</v>
      </c>
      <c r="Z123" s="55">
        <v>7143</v>
      </c>
      <c r="AA123" s="55">
        <v>6867.8</v>
      </c>
      <c r="AB123" s="55">
        <v>6812.3</v>
      </c>
      <c r="AC123" s="55">
        <v>6120.3</v>
      </c>
      <c r="AD123" s="55">
        <v>6120.3</v>
      </c>
      <c r="AE123" s="55">
        <v>6120.3</v>
      </c>
      <c r="AF123" s="55">
        <v>5820.3</v>
      </c>
      <c r="AG123" s="55">
        <v>5372.3</v>
      </c>
      <c r="AH123" s="55">
        <v>5033.3</v>
      </c>
      <c r="AI123" s="55">
        <v>5033.3</v>
      </c>
      <c r="AJ123" s="55">
        <v>4937.8</v>
      </c>
      <c r="AK123" s="55">
        <v>3795.8</v>
      </c>
      <c r="AL123" s="55">
        <v>3162.8</v>
      </c>
      <c r="AM123" s="55">
        <v>2457.8000000000002</v>
      </c>
      <c r="AN123" s="55">
        <v>1878.8000000000002</v>
      </c>
      <c r="AO123" s="55">
        <v>1654.3000000000002</v>
      </c>
      <c r="AP123" s="55">
        <v>1560.2000000000003</v>
      </c>
      <c r="AQ123" s="55">
        <v>1480.2000000000003</v>
      </c>
      <c r="AR123" s="55">
        <v>1410.7000000000003</v>
      </c>
      <c r="AS123" s="55">
        <v>1342.7000000000003</v>
      </c>
      <c r="AT123" s="55">
        <v>1220.2000000000003</v>
      </c>
      <c r="AU123" s="55">
        <v>1188.2000000000003</v>
      </c>
      <c r="AV123" s="55">
        <v>1163.2000000000003</v>
      </c>
      <c r="AW123" s="55">
        <v>1087.2000000000003</v>
      </c>
      <c r="AX123" s="55">
        <v>874.20000000000027</v>
      </c>
      <c r="AY123" s="55">
        <v>437.70000000000022</v>
      </c>
      <c r="AZ123" s="55">
        <v>412.70000000000022</v>
      </c>
    </row>
    <row r="124" spans="1:52" s="49" customFormat="1" ht="15" customHeight="1" x14ac:dyDescent="0.3">
      <c r="A124" s="50" t="s">
        <v>1328</v>
      </c>
      <c r="B124" s="51">
        <v>47890.893668339151</v>
      </c>
      <c r="C124" s="51">
        <v>50517.987510444407</v>
      </c>
      <c r="D124" s="51">
        <v>51420.574510444407</v>
      </c>
      <c r="E124" s="51">
        <v>52318.354650795292</v>
      </c>
      <c r="F124" s="51">
        <v>55280.794163615799</v>
      </c>
      <c r="G124" s="51">
        <v>56967.924163615797</v>
      </c>
      <c r="H124" s="51">
        <v>60129.869163615804</v>
      </c>
      <c r="I124" s="51">
        <v>64123.752163615827</v>
      </c>
      <c r="J124" s="51">
        <v>67450.888924673884</v>
      </c>
      <c r="K124" s="51">
        <v>69546.088924673881</v>
      </c>
      <c r="L124" s="51">
        <v>72187.139924673887</v>
      </c>
      <c r="M124" s="51">
        <v>74863.395274673851</v>
      </c>
      <c r="N124" s="51">
        <v>76702.068774673855</v>
      </c>
      <c r="O124" s="51">
        <v>77038.696076109249</v>
      </c>
      <c r="P124" s="51">
        <v>78694.242620710182</v>
      </c>
      <c r="Q124" s="51">
        <v>78554.565869217651</v>
      </c>
      <c r="R124" s="51">
        <v>79222.094856077048</v>
      </c>
      <c r="S124" s="51">
        <v>78133.725335136958</v>
      </c>
      <c r="T124" s="51">
        <v>77452.914322627505</v>
      </c>
      <c r="U124" s="51">
        <v>76122.988429534467</v>
      </c>
      <c r="V124" s="51">
        <v>76624.938676485617</v>
      </c>
      <c r="W124" s="51">
        <v>75125.311676485609</v>
      </c>
      <c r="X124" s="51">
        <v>73901.014826485625</v>
      </c>
      <c r="Y124" s="51">
        <v>73566.153826485621</v>
      </c>
      <c r="Z124" s="51">
        <v>72617.709996485602</v>
      </c>
      <c r="AA124" s="51">
        <v>72046.379196485606</v>
      </c>
      <c r="AB124" s="51">
        <v>70663.849196485622</v>
      </c>
      <c r="AC124" s="51">
        <v>70133.028696485606</v>
      </c>
      <c r="AD124" s="51">
        <v>69879.446696485611</v>
      </c>
      <c r="AE124" s="51">
        <v>69175.323696485619</v>
      </c>
      <c r="AF124" s="51">
        <v>68660.329696485613</v>
      </c>
      <c r="AG124" s="51">
        <v>67869.047186485623</v>
      </c>
      <c r="AH124" s="51">
        <v>65034.0078579365</v>
      </c>
      <c r="AI124" s="51">
        <v>66094.705857936497</v>
      </c>
      <c r="AJ124" s="51">
        <v>65846.888857936501</v>
      </c>
      <c r="AK124" s="51">
        <v>64446.619767936485</v>
      </c>
      <c r="AL124" s="51">
        <v>64510.695985000712</v>
      </c>
      <c r="AM124" s="51">
        <v>64401.943312930933</v>
      </c>
      <c r="AN124" s="51">
        <v>66113.56717293094</v>
      </c>
      <c r="AO124" s="51">
        <v>66048.430132500187</v>
      </c>
      <c r="AP124" s="51">
        <v>64371.502372500196</v>
      </c>
      <c r="AQ124" s="51">
        <v>65672.610792500185</v>
      </c>
      <c r="AR124" s="51">
        <v>63731.510792500187</v>
      </c>
      <c r="AS124" s="51">
        <v>64842.069032500178</v>
      </c>
      <c r="AT124" s="51">
        <v>65187.769032500189</v>
      </c>
      <c r="AU124" s="51">
        <v>64884.869029342299</v>
      </c>
      <c r="AV124" s="51">
        <v>63170.1215693423</v>
      </c>
      <c r="AW124" s="51">
        <v>63404.321569342297</v>
      </c>
      <c r="AX124" s="51">
        <v>62948.730179868609</v>
      </c>
      <c r="AY124" s="51">
        <v>60834.207789868611</v>
      </c>
      <c r="AZ124" s="51">
        <v>59598.491235126356</v>
      </c>
    </row>
    <row r="125" spans="1:52" s="49" customFormat="1" ht="15" customHeight="1" x14ac:dyDescent="0.3">
      <c r="A125" s="61" t="s">
        <v>1345</v>
      </c>
      <c r="B125" s="55">
        <v>19148.361620316366</v>
      </c>
      <c r="C125" s="55">
        <v>21456.193199263733</v>
      </c>
      <c r="D125" s="55">
        <v>22061.493199263732</v>
      </c>
      <c r="E125" s="55">
        <v>23615.009865930402</v>
      </c>
      <c r="F125" s="55">
        <v>26476.83037875091</v>
      </c>
      <c r="G125" s="55">
        <v>28692.930378750905</v>
      </c>
      <c r="H125" s="55">
        <v>31074.49037875091</v>
      </c>
      <c r="I125" s="55">
        <v>34113.590378750916</v>
      </c>
      <c r="J125" s="55">
        <v>36578.590378750909</v>
      </c>
      <c r="K125" s="55">
        <v>38066.590378750909</v>
      </c>
      <c r="L125" s="55">
        <v>39991.590378750909</v>
      </c>
      <c r="M125" s="55">
        <v>42601.890378750904</v>
      </c>
      <c r="N125" s="55">
        <v>44335.890378750904</v>
      </c>
      <c r="O125" s="55">
        <v>45222.98368018632</v>
      </c>
      <c r="P125" s="55">
        <v>48181.352224787253</v>
      </c>
      <c r="Q125" s="55">
        <v>49217.292523294716</v>
      </c>
      <c r="R125" s="55">
        <v>50724.800460970771</v>
      </c>
      <c r="S125" s="55">
        <v>51420.301391684319</v>
      </c>
      <c r="T125" s="55">
        <v>51933.047960286378</v>
      </c>
      <c r="U125" s="55">
        <v>52196.164964481752</v>
      </c>
      <c r="V125" s="55">
        <v>53724.113684481752</v>
      </c>
      <c r="W125" s="55">
        <v>54103.113684481759</v>
      </c>
      <c r="X125" s="55">
        <v>54676.113684481759</v>
      </c>
      <c r="Y125" s="55">
        <v>55576.913684481755</v>
      </c>
      <c r="Z125" s="55">
        <v>56377.580354481739</v>
      </c>
      <c r="AA125" s="55">
        <v>56827.343684481755</v>
      </c>
      <c r="AB125" s="55">
        <v>56650.143684481751</v>
      </c>
      <c r="AC125" s="55">
        <v>57237.643684481751</v>
      </c>
      <c r="AD125" s="55">
        <v>57491.643684481751</v>
      </c>
      <c r="AE125" s="55">
        <v>57189.54368448176</v>
      </c>
      <c r="AF125" s="55">
        <v>57569.818684481754</v>
      </c>
      <c r="AG125" s="55">
        <v>57286.330174481758</v>
      </c>
      <c r="AH125" s="55">
        <v>55575.533344481744</v>
      </c>
      <c r="AI125" s="55">
        <v>57582.433344481731</v>
      </c>
      <c r="AJ125" s="55">
        <v>58639.283344481737</v>
      </c>
      <c r="AK125" s="55">
        <v>57848.595204481739</v>
      </c>
      <c r="AL125" s="55">
        <v>58202.895204481734</v>
      </c>
      <c r="AM125" s="55">
        <v>59174.095204481739</v>
      </c>
      <c r="AN125" s="55">
        <v>61320.97853448175</v>
      </c>
      <c r="AO125" s="55">
        <v>61898.809304481751</v>
      </c>
      <c r="AP125" s="55">
        <v>60538.365544481741</v>
      </c>
      <c r="AQ125" s="55">
        <v>61970.173964481743</v>
      </c>
      <c r="AR125" s="55">
        <v>60161.073964481737</v>
      </c>
      <c r="AS125" s="55">
        <v>61389.073964481737</v>
      </c>
      <c r="AT125" s="55">
        <v>61749.473964481745</v>
      </c>
      <c r="AU125" s="55">
        <v>61722.973964481745</v>
      </c>
      <c r="AV125" s="55">
        <v>60149.226504481747</v>
      </c>
      <c r="AW125" s="55">
        <v>60389.226504481747</v>
      </c>
      <c r="AX125" s="55">
        <v>59997.535114481747</v>
      </c>
      <c r="AY125" s="55">
        <v>57944.012724481741</v>
      </c>
      <c r="AZ125" s="55">
        <v>56828.516174481738</v>
      </c>
    </row>
    <row r="126" spans="1:52" s="49" customFormat="1" ht="15" customHeight="1" x14ac:dyDescent="0.3">
      <c r="A126" s="61" t="s">
        <v>1346</v>
      </c>
      <c r="B126" s="55">
        <v>8840.1732585491063</v>
      </c>
      <c r="C126" s="55">
        <v>9161.9785217070003</v>
      </c>
      <c r="D126" s="55">
        <v>9547.3585217070013</v>
      </c>
      <c r="E126" s="55">
        <v>9638.8279953912115</v>
      </c>
      <c r="F126" s="55">
        <v>9638.6779953912101</v>
      </c>
      <c r="G126" s="55">
        <v>9575.847995391212</v>
      </c>
      <c r="H126" s="55">
        <v>9691.2479953912116</v>
      </c>
      <c r="I126" s="55">
        <v>10212.957995391211</v>
      </c>
      <c r="J126" s="55">
        <v>10433.840756449254</v>
      </c>
      <c r="K126" s="55">
        <v>10916.240756449253</v>
      </c>
      <c r="L126" s="55">
        <v>11481.645756449254</v>
      </c>
      <c r="M126" s="55">
        <v>11515.005756449254</v>
      </c>
      <c r="N126" s="55">
        <v>11397.305756449256</v>
      </c>
      <c r="O126" s="55">
        <v>11359.635756449254</v>
      </c>
      <c r="P126" s="55">
        <v>11094.645756449254</v>
      </c>
      <c r="Q126" s="55">
        <v>11132.465756449254</v>
      </c>
      <c r="R126" s="55">
        <v>10672.940756449254</v>
      </c>
      <c r="S126" s="55">
        <v>9953.1407564492547</v>
      </c>
      <c r="T126" s="55">
        <v>9544.190756449254</v>
      </c>
      <c r="U126" s="55">
        <v>8654.4417564492542</v>
      </c>
      <c r="V126" s="55">
        <v>7921.8091264492541</v>
      </c>
      <c r="W126" s="55">
        <v>7265.3091264492532</v>
      </c>
      <c r="X126" s="55">
        <v>6573.8091264492532</v>
      </c>
      <c r="Y126" s="55">
        <v>5909.0591264492532</v>
      </c>
      <c r="Z126" s="55">
        <v>5182.1186264492535</v>
      </c>
      <c r="AA126" s="55">
        <v>4542.0074964492524</v>
      </c>
      <c r="AB126" s="55">
        <v>3917.5774964492525</v>
      </c>
      <c r="AC126" s="55">
        <v>3260.7974964492532</v>
      </c>
      <c r="AD126" s="55">
        <v>3178.8174964492532</v>
      </c>
      <c r="AE126" s="55">
        <v>3078.4174964492531</v>
      </c>
      <c r="AF126" s="55">
        <v>2658.827496449253</v>
      </c>
      <c r="AG126" s="55">
        <v>2357.1474964492531</v>
      </c>
      <c r="AH126" s="55">
        <v>1810.0874979001469</v>
      </c>
      <c r="AI126" s="55">
        <v>1597.4664979001468</v>
      </c>
      <c r="AJ126" s="55">
        <v>1159.266497900147</v>
      </c>
      <c r="AK126" s="55">
        <v>809.45649790014693</v>
      </c>
      <c r="AL126" s="55">
        <v>757.63123790014686</v>
      </c>
      <c r="AM126" s="55">
        <v>569.63123790014686</v>
      </c>
      <c r="AN126" s="55">
        <v>507.04176790014685</v>
      </c>
      <c r="AO126" s="55">
        <v>494.14176790014682</v>
      </c>
      <c r="AP126" s="55">
        <v>320.24176790014701</v>
      </c>
      <c r="AQ126" s="55">
        <v>320.24176790014701</v>
      </c>
      <c r="AR126" s="55">
        <v>308.24176790014712</v>
      </c>
      <c r="AS126" s="55">
        <v>252.40000790014702</v>
      </c>
      <c r="AT126" s="55">
        <v>242.200007900147</v>
      </c>
      <c r="AU126" s="55">
        <v>87.000004742252386</v>
      </c>
      <c r="AV126" s="55">
        <v>87.000004742252386</v>
      </c>
      <c r="AW126" s="55">
        <v>87.000004742252386</v>
      </c>
      <c r="AX126" s="55">
        <v>87.000004742252386</v>
      </c>
      <c r="AY126" s="55">
        <v>87.000004742252386</v>
      </c>
      <c r="AZ126" s="55">
        <v>0</v>
      </c>
    </row>
    <row r="127" spans="1:52" s="49" customFormat="1" ht="15" customHeight="1" x14ac:dyDescent="0.3">
      <c r="A127" s="61" t="s">
        <v>1347</v>
      </c>
      <c r="B127" s="55">
        <v>16060.025789473686</v>
      </c>
      <c r="C127" s="55">
        <v>15643.225789473683</v>
      </c>
      <c r="D127" s="55">
        <v>15181.125789473685</v>
      </c>
      <c r="E127" s="55">
        <v>14234.125789473685</v>
      </c>
      <c r="F127" s="55">
        <v>14053.125789473685</v>
      </c>
      <c r="G127" s="55">
        <v>13260.925789473684</v>
      </c>
      <c r="H127" s="55">
        <v>13241.825789473683</v>
      </c>
      <c r="I127" s="55">
        <v>12991.625789473685</v>
      </c>
      <c r="J127" s="55">
        <v>12862.425789473684</v>
      </c>
      <c r="K127" s="55">
        <v>12499.525789473684</v>
      </c>
      <c r="L127" s="55">
        <v>12585.195789473684</v>
      </c>
      <c r="M127" s="55">
        <v>12548.295789473685</v>
      </c>
      <c r="N127" s="55">
        <v>12553.395789473685</v>
      </c>
      <c r="O127" s="55">
        <v>12154.395789473685</v>
      </c>
      <c r="P127" s="55">
        <v>11419.295789473685</v>
      </c>
      <c r="Q127" s="55">
        <v>10397.195789473686</v>
      </c>
      <c r="R127" s="55">
        <v>10299.235789473683</v>
      </c>
      <c r="S127" s="55">
        <v>9478.4468265887044</v>
      </c>
      <c r="T127" s="55">
        <v>8933.3671931671543</v>
      </c>
      <c r="U127" s="55">
        <v>8727.7671931671539</v>
      </c>
      <c r="V127" s="55">
        <v>8851.2108501182975</v>
      </c>
      <c r="W127" s="55">
        <v>8075.6108501182971</v>
      </c>
      <c r="X127" s="55">
        <v>7297.5108501182967</v>
      </c>
      <c r="Y127" s="55">
        <v>6989.3108501182969</v>
      </c>
      <c r="Z127" s="55">
        <v>6458.7108501182965</v>
      </c>
      <c r="AA127" s="55">
        <v>6431.9108501182973</v>
      </c>
      <c r="AB127" s="55">
        <v>6264.7108501182975</v>
      </c>
      <c r="AC127" s="55">
        <v>6222.2108501182975</v>
      </c>
      <c r="AD127" s="55">
        <v>6159.3108501182978</v>
      </c>
      <c r="AE127" s="55">
        <v>6039.9108501182973</v>
      </c>
      <c r="AF127" s="55">
        <v>5792.9108501182973</v>
      </c>
      <c r="AG127" s="55">
        <v>6221.7108501182975</v>
      </c>
      <c r="AH127" s="55">
        <v>6102.1108501182971</v>
      </c>
      <c r="AI127" s="55">
        <v>5874.2608501182976</v>
      </c>
      <c r="AJ127" s="55">
        <v>5364.3108501182978</v>
      </c>
      <c r="AK127" s="55">
        <v>5214.6108501182971</v>
      </c>
      <c r="AL127" s="55">
        <v>5050.1108501182971</v>
      </c>
      <c r="AM127" s="55">
        <v>4452.3108501182969</v>
      </c>
      <c r="AN127" s="55">
        <v>4157.5108501182958</v>
      </c>
      <c r="AO127" s="55">
        <v>3622.5950601182967</v>
      </c>
      <c r="AP127" s="55">
        <v>3503.3950601182969</v>
      </c>
      <c r="AQ127" s="55">
        <v>3372.6950601182966</v>
      </c>
      <c r="AR127" s="55">
        <v>3252.6950601182966</v>
      </c>
      <c r="AS127" s="55">
        <v>3192.0950601182972</v>
      </c>
      <c r="AT127" s="55">
        <v>3188.5950601182972</v>
      </c>
      <c r="AU127" s="55">
        <v>3067.3950601182974</v>
      </c>
      <c r="AV127" s="55">
        <v>2926.3950601182974</v>
      </c>
      <c r="AW127" s="55">
        <v>2920.5950601182972</v>
      </c>
      <c r="AX127" s="55">
        <v>2861.195060644613</v>
      </c>
      <c r="AY127" s="55">
        <v>2801.195060644613</v>
      </c>
      <c r="AZ127" s="55">
        <v>2767.9750606446128</v>
      </c>
    </row>
    <row r="128" spans="1:52" s="49" customFormat="1" ht="15" customHeight="1" x14ac:dyDescent="0.3">
      <c r="A128" s="61" t="s">
        <v>1348</v>
      </c>
      <c r="B128" s="55">
        <v>3842.3329999999992</v>
      </c>
      <c r="C128" s="55">
        <v>4256.5899999999965</v>
      </c>
      <c r="D128" s="55">
        <v>4630.5969999999943</v>
      </c>
      <c r="E128" s="55">
        <v>4830.3909999999933</v>
      </c>
      <c r="F128" s="55">
        <v>5112.1599999999944</v>
      </c>
      <c r="G128" s="55">
        <v>5438.2199999999957</v>
      </c>
      <c r="H128" s="55">
        <v>6122.304999999993</v>
      </c>
      <c r="I128" s="55">
        <v>6805.5780000000223</v>
      </c>
      <c r="J128" s="55">
        <v>7576.0320000000538</v>
      </c>
      <c r="K128" s="55">
        <v>8063.7320000000254</v>
      </c>
      <c r="L128" s="55">
        <v>8128.708000000026</v>
      </c>
      <c r="M128" s="55">
        <v>8198.2033500000234</v>
      </c>
      <c r="N128" s="55">
        <v>8415.4768500000009</v>
      </c>
      <c r="O128" s="55">
        <v>8301.6808499999988</v>
      </c>
      <c r="P128" s="55">
        <v>7998.9488499999979</v>
      </c>
      <c r="Q128" s="55">
        <v>7807.611799999996</v>
      </c>
      <c r="R128" s="55">
        <v>7525.1178491833589</v>
      </c>
      <c r="S128" s="55">
        <v>7281.8363604146925</v>
      </c>
      <c r="T128" s="55">
        <v>7042.3084127247257</v>
      </c>
      <c r="U128" s="55">
        <v>6544.6145154363121</v>
      </c>
      <c r="V128" s="55">
        <v>6127.8050154363127</v>
      </c>
      <c r="W128" s="55">
        <v>5681.2780154363127</v>
      </c>
      <c r="X128" s="55">
        <v>5353.5811654363115</v>
      </c>
      <c r="Y128" s="55">
        <v>5090.8701654363122</v>
      </c>
      <c r="Z128" s="55">
        <v>4599.3001654363106</v>
      </c>
      <c r="AA128" s="55">
        <v>4245.1171654363116</v>
      </c>
      <c r="AB128" s="55">
        <v>3831.4171654363122</v>
      </c>
      <c r="AC128" s="55">
        <v>3412.3766654363117</v>
      </c>
      <c r="AD128" s="55">
        <v>3049.6746654363124</v>
      </c>
      <c r="AE128" s="55">
        <v>2867.4516654363119</v>
      </c>
      <c r="AF128" s="55">
        <v>2638.7726654363109</v>
      </c>
      <c r="AG128" s="55">
        <v>2003.858665436311</v>
      </c>
      <c r="AH128" s="55">
        <v>1546.2761654363107</v>
      </c>
      <c r="AI128" s="55">
        <v>1040.545165436311</v>
      </c>
      <c r="AJ128" s="55">
        <v>684.02816543631093</v>
      </c>
      <c r="AK128" s="55">
        <v>573.95721543631066</v>
      </c>
      <c r="AL128" s="55">
        <v>500.05869250053081</v>
      </c>
      <c r="AM128" s="55">
        <v>205.90602043075668</v>
      </c>
      <c r="AN128" s="55">
        <v>128.03602043075668</v>
      </c>
      <c r="AO128" s="55">
        <v>32.883999999996625</v>
      </c>
      <c r="AP128" s="55">
        <v>9.5</v>
      </c>
      <c r="AQ128" s="55">
        <v>9.5</v>
      </c>
      <c r="AR128" s="55">
        <v>9.5</v>
      </c>
      <c r="AS128" s="55">
        <v>8.5</v>
      </c>
      <c r="AT128" s="55">
        <v>7.5</v>
      </c>
      <c r="AU128" s="55">
        <v>7.5</v>
      </c>
      <c r="AV128" s="55">
        <v>7.5</v>
      </c>
      <c r="AW128" s="55">
        <v>7.5</v>
      </c>
      <c r="AX128" s="55">
        <v>3</v>
      </c>
      <c r="AY128" s="55">
        <v>2</v>
      </c>
      <c r="AZ128" s="55">
        <v>2</v>
      </c>
    </row>
    <row r="129" spans="1:52" s="49" customFormat="1" ht="15" customHeight="1" x14ac:dyDescent="0.3">
      <c r="A129" s="50" t="s">
        <v>1329</v>
      </c>
      <c r="B129" s="51">
        <v>3792.3742857142852</v>
      </c>
      <c r="C129" s="51">
        <v>3417.3742857142852</v>
      </c>
      <c r="D129" s="51">
        <v>3340.3742857142852</v>
      </c>
      <c r="E129" s="51">
        <v>3304.7742857142853</v>
      </c>
      <c r="F129" s="51">
        <v>3342.7142857142853</v>
      </c>
      <c r="G129" s="51">
        <v>3332.7142857142853</v>
      </c>
      <c r="H129" s="51">
        <v>3273.2142857142853</v>
      </c>
      <c r="I129" s="51">
        <v>3475.9542857142856</v>
      </c>
      <c r="J129" s="51">
        <v>3467.5542857142855</v>
      </c>
      <c r="K129" s="51">
        <v>3467.5542857142855</v>
      </c>
      <c r="L129" s="51">
        <v>3374.8399999999997</v>
      </c>
      <c r="M129" s="51">
        <v>3250.8399999999997</v>
      </c>
      <c r="N129" s="51">
        <v>2962.8399999999997</v>
      </c>
      <c r="O129" s="51">
        <v>2972.8399999999997</v>
      </c>
      <c r="P129" s="51">
        <v>2928.44</v>
      </c>
      <c r="Q129" s="51">
        <v>2873.58</v>
      </c>
      <c r="R129" s="51">
        <v>2637.08</v>
      </c>
      <c r="S129" s="51">
        <v>2400.98</v>
      </c>
      <c r="T129" s="51">
        <v>2221.98</v>
      </c>
      <c r="U129" s="51">
        <v>2221.98</v>
      </c>
      <c r="V129" s="51">
        <v>2094.58</v>
      </c>
      <c r="W129" s="51">
        <v>2119.58</v>
      </c>
      <c r="X129" s="51">
        <v>2172.58</v>
      </c>
      <c r="Y129" s="51">
        <v>2147.58</v>
      </c>
      <c r="Z129" s="51">
        <v>2160.8199999999997</v>
      </c>
      <c r="AA129" s="51">
        <v>2129.52</v>
      </c>
      <c r="AB129" s="51">
        <v>2176.7199999999998</v>
      </c>
      <c r="AC129" s="51">
        <v>2195.6</v>
      </c>
      <c r="AD129" s="51">
        <v>2220.2000000000003</v>
      </c>
      <c r="AE129" s="51">
        <v>2220.2000000000003</v>
      </c>
      <c r="AF129" s="51">
        <v>2203.7000000000003</v>
      </c>
      <c r="AG129" s="51">
        <v>2253.48</v>
      </c>
      <c r="AH129" s="51">
        <v>2302.88</v>
      </c>
      <c r="AI129" s="51">
        <v>2302.88</v>
      </c>
      <c r="AJ129" s="51">
        <v>2302.6799999999998</v>
      </c>
      <c r="AK129" s="51">
        <v>2321.2800000000002</v>
      </c>
      <c r="AL129" s="51">
        <v>2119.48</v>
      </c>
      <c r="AM129" s="51">
        <v>2138.88</v>
      </c>
      <c r="AN129" s="51">
        <v>2167.2800000000002</v>
      </c>
      <c r="AO129" s="51">
        <v>2153.2800000000002</v>
      </c>
      <c r="AP129" s="51">
        <v>2139.2800000000002</v>
      </c>
      <c r="AQ129" s="51">
        <v>2164.2800000000002</v>
      </c>
      <c r="AR129" s="51">
        <v>2171.2800000000002</v>
      </c>
      <c r="AS129" s="51">
        <v>2171.2800000000002</v>
      </c>
      <c r="AT129" s="51">
        <v>2176.84</v>
      </c>
      <c r="AU129" s="51">
        <v>2176.84</v>
      </c>
      <c r="AV129" s="51">
        <v>2176.84</v>
      </c>
      <c r="AW129" s="51">
        <v>2169.1</v>
      </c>
      <c r="AX129" s="51">
        <v>2166</v>
      </c>
      <c r="AY129" s="51">
        <v>2166</v>
      </c>
      <c r="AZ129" s="51">
        <v>1971</v>
      </c>
    </row>
    <row r="130" spans="1:52" s="49" customFormat="1" ht="15" customHeight="1" x14ac:dyDescent="0.3">
      <c r="A130" s="50" t="s">
        <v>1330</v>
      </c>
      <c r="B130" s="51">
        <v>1777</v>
      </c>
      <c r="C130" s="51">
        <v>1770.2</v>
      </c>
      <c r="D130" s="51">
        <v>1755.9</v>
      </c>
      <c r="E130" s="51">
        <v>1755.9</v>
      </c>
      <c r="F130" s="51">
        <v>1761.9</v>
      </c>
      <c r="G130" s="51">
        <v>1693.4</v>
      </c>
      <c r="H130" s="51">
        <v>1644.8</v>
      </c>
      <c r="I130" s="51">
        <v>1644.8</v>
      </c>
      <c r="J130" s="51">
        <v>1644.8</v>
      </c>
      <c r="K130" s="51">
        <v>1597.7</v>
      </c>
      <c r="L130" s="51">
        <v>1568.6000000000001</v>
      </c>
      <c r="M130" s="51">
        <v>1468.1000000000001</v>
      </c>
      <c r="N130" s="51">
        <v>1419.8</v>
      </c>
      <c r="O130" s="51">
        <v>1419.8</v>
      </c>
      <c r="P130" s="51">
        <v>1317.6000000000001</v>
      </c>
      <c r="Q130" s="51">
        <v>1285.1000000000001</v>
      </c>
      <c r="R130" s="51">
        <v>1258.1000000000001</v>
      </c>
      <c r="S130" s="51">
        <v>1219.8</v>
      </c>
      <c r="T130" s="51">
        <v>1166.6000000000001</v>
      </c>
      <c r="U130" s="51">
        <v>1166.6000000000001</v>
      </c>
      <c r="V130" s="51">
        <v>1090.3</v>
      </c>
      <c r="W130" s="51">
        <v>1066.3</v>
      </c>
      <c r="X130" s="51">
        <v>1130.3</v>
      </c>
      <c r="Y130" s="51">
        <v>1130.3</v>
      </c>
      <c r="Z130" s="51">
        <v>1092</v>
      </c>
      <c r="AA130" s="51">
        <v>1092</v>
      </c>
      <c r="AB130" s="51">
        <v>972.30000000000007</v>
      </c>
      <c r="AC130" s="51">
        <v>963.9</v>
      </c>
      <c r="AD130" s="51">
        <v>941.1</v>
      </c>
      <c r="AE130" s="51">
        <v>961.1</v>
      </c>
      <c r="AF130" s="51">
        <v>952.1</v>
      </c>
      <c r="AG130" s="51">
        <v>860.1</v>
      </c>
      <c r="AH130" s="51">
        <v>849.7</v>
      </c>
      <c r="AI130" s="51">
        <v>849.7</v>
      </c>
      <c r="AJ130" s="51">
        <v>849.7</v>
      </c>
      <c r="AK130" s="51">
        <v>857.7</v>
      </c>
      <c r="AL130" s="51">
        <v>756.5</v>
      </c>
      <c r="AM130" s="51">
        <v>756.5</v>
      </c>
      <c r="AN130" s="51">
        <v>556.5</v>
      </c>
      <c r="AO130" s="51">
        <v>556.5</v>
      </c>
      <c r="AP130" s="51">
        <v>548.5</v>
      </c>
      <c r="AQ130" s="51">
        <v>552.5</v>
      </c>
      <c r="AR130" s="51">
        <v>552.5</v>
      </c>
      <c r="AS130" s="51">
        <v>572.5</v>
      </c>
      <c r="AT130" s="51">
        <v>488.5</v>
      </c>
      <c r="AU130" s="51">
        <v>488.5</v>
      </c>
      <c r="AV130" s="51">
        <v>488.5</v>
      </c>
      <c r="AW130" s="51">
        <v>488.5</v>
      </c>
      <c r="AX130" s="51">
        <v>488.5</v>
      </c>
      <c r="AY130" s="51">
        <v>488.5</v>
      </c>
      <c r="AZ130" s="51">
        <v>488.5</v>
      </c>
    </row>
    <row r="131" spans="1:52" s="49" customFormat="1" ht="15" customHeight="1" x14ac:dyDescent="0.3">
      <c r="A131" s="50" t="s">
        <v>1331</v>
      </c>
      <c r="B131" s="51">
        <v>3072.418739130434</v>
      </c>
      <c r="C131" s="51">
        <v>3027.8487391304343</v>
      </c>
      <c r="D131" s="51">
        <v>2844.2887391304348</v>
      </c>
      <c r="E131" s="51">
        <v>2879.6947391304343</v>
      </c>
      <c r="F131" s="51">
        <v>2886.3947391304346</v>
      </c>
      <c r="G131" s="51">
        <v>2800.5247391304347</v>
      </c>
      <c r="H131" s="51">
        <v>2767.2547391304347</v>
      </c>
      <c r="I131" s="51">
        <v>2729.4377391304347</v>
      </c>
      <c r="J131" s="51">
        <v>2714.6377391304345</v>
      </c>
      <c r="K131" s="51">
        <v>2697.2877391304346</v>
      </c>
      <c r="L131" s="51">
        <v>2674.1207391304347</v>
      </c>
      <c r="M131" s="51">
        <v>2522.8007391304345</v>
      </c>
      <c r="N131" s="51">
        <v>2507.9007391304344</v>
      </c>
      <c r="O131" s="51">
        <v>2167.8289999999997</v>
      </c>
      <c r="P131" s="51">
        <v>2038.7649999999999</v>
      </c>
      <c r="Q131" s="51">
        <v>1709.635</v>
      </c>
      <c r="R131" s="51">
        <v>1572.03</v>
      </c>
      <c r="S131" s="51">
        <v>1290.2120000000002</v>
      </c>
      <c r="T131" s="51">
        <v>1231.942</v>
      </c>
      <c r="U131" s="51">
        <v>1000.6960000000001</v>
      </c>
      <c r="V131" s="51">
        <v>1103.7560000000001</v>
      </c>
      <c r="W131" s="51">
        <v>911.12599999999998</v>
      </c>
      <c r="X131" s="51">
        <v>682.98599999999988</v>
      </c>
      <c r="Y131" s="51">
        <v>698.32600000000002</v>
      </c>
      <c r="Z131" s="51">
        <v>747.52600000000007</v>
      </c>
      <c r="AA131" s="51">
        <v>738.62600000000009</v>
      </c>
      <c r="AB131" s="51">
        <v>733.41600000000005</v>
      </c>
      <c r="AC131" s="51">
        <v>635.35299999999995</v>
      </c>
      <c r="AD131" s="51">
        <v>581.25300000000004</v>
      </c>
      <c r="AE131" s="51">
        <v>562.93299999999988</v>
      </c>
      <c r="AF131" s="51">
        <v>556.49000000000012</v>
      </c>
      <c r="AG131" s="51">
        <v>608.36</v>
      </c>
      <c r="AH131" s="51">
        <v>555.66</v>
      </c>
      <c r="AI131" s="51">
        <v>619.66</v>
      </c>
      <c r="AJ131" s="51">
        <v>652.16</v>
      </c>
      <c r="AK131" s="51">
        <v>704.16</v>
      </c>
      <c r="AL131" s="51">
        <v>832.26</v>
      </c>
      <c r="AM131" s="51">
        <v>864.76</v>
      </c>
      <c r="AN131" s="51">
        <v>962.26</v>
      </c>
      <c r="AO131" s="51">
        <v>1059.76</v>
      </c>
      <c r="AP131" s="51">
        <v>1018.76</v>
      </c>
      <c r="AQ131" s="51">
        <v>1116.26</v>
      </c>
      <c r="AR131" s="51">
        <v>1121.76</v>
      </c>
      <c r="AS131" s="51">
        <v>1354.76</v>
      </c>
      <c r="AT131" s="51">
        <v>1419.76</v>
      </c>
      <c r="AU131" s="51">
        <v>1365.76</v>
      </c>
      <c r="AV131" s="51">
        <v>1398.26</v>
      </c>
      <c r="AW131" s="51">
        <v>1398.26</v>
      </c>
      <c r="AX131" s="51">
        <v>1463.26</v>
      </c>
      <c r="AY131" s="51">
        <v>1463.26</v>
      </c>
      <c r="AZ131" s="51">
        <v>1495.76</v>
      </c>
    </row>
    <row r="132" spans="1:52" s="49" customFormat="1" ht="15" customHeight="1" x14ac:dyDescent="0.3">
      <c r="A132" s="61" t="s">
        <v>1345</v>
      </c>
      <c r="B132" s="55">
        <v>135.6</v>
      </c>
      <c r="C132" s="55">
        <v>135.6</v>
      </c>
      <c r="D132" s="55">
        <v>135.6</v>
      </c>
      <c r="E132" s="55">
        <v>135.6</v>
      </c>
      <c r="F132" s="55">
        <v>135.6</v>
      </c>
      <c r="G132" s="55">
        <v>135.6</v>
      </c>
      <c r="H132" s="55">
        <v>135.6</v>
      </c>
      <c r="I132" s="55">
        <v>135.6</v>
      </c>
      <c r="J132" s="55">
        <v>135.6</v>
      </c>
      <c r="K132" s="55">
        <v>135.6</v>
      </c>
      <c r="L132" s="55">
        <v>135.6</v>
      </c>
      <c r="M132" s="55">
        <v>135.6</v>
      </c>
      <c r="N132" s="55">
        <v>135.6</v>
      </c>
      <c r="O132" s="55">
        <v>135.6</v>
      </c>
      <c r="P132" s="55">
        <v>135.6</v>
      </c>
      <c r="Q132" s="55">
        <v>135.6</v>
      </c>
      <c r="R132" s="55">
        <v>135.6</v>
      </c>
      <c r="S132" s="55">
        <v>135.6</v>
      </c>
      <c r="T132" s="55">
        <v>135.6</v>
      </c>
      <c r="U132" s="55">
        <v>135.6</v>
      </c>
      <c r="V132" s="55">
        <v>135.6</v>
      </c>
      <c r="W132" s="55">
        <v>135.6</v>
      </c>
      <c r="X132" s="55">
        <v>168.1</v>
      </c>
      <c r="Y132" s="55">
        <v>233.1</v>
      </c>
      <c r="Z132" s="55">
        <v>298.10000000000002</v>
      </c>
      <c r="AA132" s="55">
        <v>298.10000000000002</v>
      </c>
      <c r="AB132" s="55">
        <v>298.10000000000002</v>
      </c>
      <c r="AC132" s="55">
        <v>208.9</v>
      </c>
      <c r="AD132" s="55">
        <v>162.5</v>
      </c>
      <c r="AE132" s="55">
        <v>162.5</v>
      </c>
      <c r="AF132" s="55">
        <v>195</v>
      </c>
      <c r="AG132" s="55">
        <v>292.5</v>
      </c>
      <c r="AH132" s="55">
        <v>292.5</v>
      </c>
      <c r="AI132" s="55">
        <v>357.5</v>
      </c>
      <c r="AJ132" s="55">
        <v>390</v>
      </c>
      <c r="AK132" s="55">
        <v>455</v>
      </c>
      <c r="AL132" s="55">
        <v>585</v>
      </c>
      <c r="AM132" s="55">
        <v>617.5</v>
      </c>
      <c r="AN132" s="55">
        <v>715</v>
      </c>
      <c r="AO132" s="55">
        <v>812.5</v>
      </c>
      <c r="AP132" s="55">
        <v>812.5</v>
      </c>
      <c r="AQ132" s="55">
        <v>910</v>
      </c>
      <c r="AR132" s="55">
        <v>975</v>
      </c>
      <c r="AS132" s="55">
        <v>1235</v>
      </c>
      <c r="AT132" s="55">
        <v>1300</v>
      </c>
      <c r="AU132" s="55">
        <v>1365</v>
      </c>
      <c r="AV132" s="55">
        <v>1397.5</v>
      </c>
      <c r="AW132" s="55">
        <v>1397.5</v>
      </c>
      <c r="AX132" s="55">
        <v>1462.5</v>
      </c>
      <c r="AY132" s="55">
        <v>1462.5</v>
      </c>
      <c r="AZ132" s="55">
        <v>1495</v>
      </c>
    </row>
    <row r="133" spans="1:52" s="49" customFormat="1" ht="15" customHeight="1" x14ac:dyDescent="0.3">
      <c r="A133" s="61" t="s">
        <v>1346</v>
      </c>
      <c r="B133" s="55">
        <v>1033.3217391304347</v>
      </c>
      <c r="C133" s="55">
        <v>1011.0217391304348</v>
      </c>
      <c r="D133" s="55">
        <v>918.82173913043482</v>
      </c>
      <c r="E133" s="55">
        <v>925.52173913043475</v>
      </c>
      <c r="F133" s="55">
        <v>943.52173913043475</v>
      </c>
      <c r="G133" s="55">
        <v>903.7217391304348</v>
      </c>
      <c r="H133" s="55">
        <v>880.2217391304348</v>
      </c>
      <c r="I133" s="55">
        <v>851.2217391304348</v>
      </c>
      <c r="J133" s="55">
        <v>851.2217391304348</v>
      </c>
      <c r="K133" s="55">
        <v>824.52173913043475</v>
      </c>
      <c r="L133" s="55">
        <v>824.52173913043475</v>
      </c>
      <c r="M133" s="55">
        <v>696.12173913043478</v>
      </c>
      <c r="N133" s="55">
        <v>694.12173913043478</v>
      </c>
      <c r="O133" s="55">
        <v>498.29999999999995</v>
      </c>
      <c r="P133" s="55">
        <v>469.3</v>
      </c>
      <c r="Q133" s="55">
        <v>455.3</v>
      </c>
      <c r="R133" s="55">
        <v>451.09999999999997</v>
      </c>
      <c r="S133" s="55">
        <v>366.1</v>
      </c>
      <c r="T133" s="55">
        <v>357.90000000000003</v>
      </c>
      <c r="U133" s="55">
        <v>259.40000000000003</v>
      </c>
      <c r="V133" s="55">
        <v>378.40000000000003</v>
      </c>
      <c r="W133" s="55">
        <v>353.40000000000003</v>
      </c>
      <c r="X133" s="55">
        <v>223.2</v>
      </c>
      <c r="Y133" s="55">
        <v>218.2</v>
      </c>
      <c r="Z133" s="55">
        <v>204.20000000000002</v>
      </c>
      <c r="AA133" s="55">
        <v>204.20000000000002</v>
      </c>
      <c r="AB133" s="55">
        <v>204.20000000000002</v>
      </c>
      <c r="AC133" s="55">
        <v>196.4</v>
      </c>
      <c r="AD133" s="55">
        <v>189.70000000000002</v>
      </c>
      <c r="AE133" s="55">
        <v>171.70000000000002</v>
      </c>
      <c r="AF133" s="55">
        <v>171.70000000000002</v>
      </c>
      <c r="AG133" s="55">
        <v>171.70000000000002</v>
      </c>
      <c r="AH133" s="55">
        <v>119</v>
      </c>
      <c r="AI133" s="55">
        <v>119</v>
      </c>
      <c r="AJ133" s="55">
        <v>119</v>
      </c>
      <c r="AK133" s="55">
        <v>119</v>
      </c>
      <c r="AL133" s="55">
        <v>119</v>
      </c>
      <c r="AM133" s="55">
        <v>119</v>
      </c>
      <c r="AN133" s="55">
        <v>119</v>
      </c>
      <c r="AO133" s="55">
        <v>119</v>
      </c>
      <c r="AP133" s="55">
        <v>119</v>
      </c>
      <c r="AQ133" s="55">
        <v>119</v>
      </c>
      <c r="AR133" s="55">
        <v>119</v>
      </c>
      <c r="AS133" s="55">
        <v>119</v>
      </c>
      <c r="AT133" s="55">
        <v>119</v>
      </c>
      <c r="AU133" s="55">
        <v>0</v>
      </c>
      <c r="AV133" s="55">
        <v>0</v>
      </c>
      <c r="AW133" s="55">
        <v>0</v>
      </c>
      <c r="AX133" s="55">
        <v>0</v>
      </c>
      <c r="AY133" s="55">
        <v>0</v>
      </c>
      <c r="AZ133" s="55">
        <v>0</v>
      </c>
    </row>
    <row r="134" spans="1:52" s="49" customFormat="1" ht="15" customHeight="1" x14ac:dyDescent="0.3">
      <c r="A134" s="61" t="s">
        <v>1347</v>
      </c>
      <c r="B134" s="55">
        <v>799.3</v>
      </c>
      <c r="C134" s="55">
        <v>749.3</v>
      </c>
      <c r="D134" s="55">
        <v>649.29999999999995</v>
      </c>
      <c r="E134" s="55">
        <v>636.6</v>
      </c>
      <c r="F134" s="55">
        <v>623.5</v>
      </c>
      <c r="G134" s="55">
        <v>573.5</v>
      </c>
      <c r="H134" s="55">
        <v>573.5</v>
      </c>
      <c r="I134" s="55">
        <v>573.5</v>
      </c>
      <c r="J134" s="55">
        <v>600.5</v>
      </c>
      <c r="K134" s="55">
        <v>600.5</v>
      </c>
      <c r="L134" s="55">
        <v>600.5</v>
      </c>
      <c r="M134" s="55">
        <v>600.5</v>
      </c>
      <c r="N134" s="55">
        <v>600.5</v>
      </c>
      <c r="O134" s="55">
        <v>600.5</v>
      </c>
      <c r="P134" s="55">
        <v>600.5</v>
      </c>
      <c r="Q134" s="55">
        <v>421.26</v>
      </c>
      <c r="R134" s="55">
        <v>421.26</v>
      </c>
      <c r="S134" s="55">
        <v>397.06</v>
      </c>
      <c r="T134" s="55">
        <v>397.06</v>
      </c>
      <c r="U134" s="55">
        <v>316.06</v>
      </c>
      <c r="V134" s="55">
        <v>316.06</v>
      </c>
      <c r="W134" s="55">
        <v>216.06000000000003</v>
      </c>
      <c r="X134" s="55">
        <v>120.06</v>
      </c>
      <c r="Y134" s="55">
        <v>120.06</v>
      </c>
      <c r="Z134" s="55">
        <v>120.06</v>
      </c>
      <c r="AA134" s="55">
        <v>120.06</v>
      </c>
      <c r="AB134" s="55">
        <v>120.06</v>
      </c>
      <c r="AC134" s="55">
        <v>120.06</v>
      </c>
      <c r="AD134" s="55">
        <v>120.06</v>
      </c>
      <c r="AE134" s="55">
        <v>120.06</v>
      </c>
      <c r="AF134" s="55">
        <v>101.06</v>
      </c>
      <c r="AG134" s="55">
        <v>68.759999999999991</v>
      </c>
      <c r="AH134" s="55">
        <v>68.759999999999991</v>
      </c>
      <c r="AI134" s="55">
        <v>68.759999999999991</v>
      </c>
      <c r="AJ134" s="55">
        <v>68.759999999999991</v>
      </c>
      <c r="AK134" s="55">
        <v>68.760000000000005</v>
      </c>
      <c r="AL134" s="55">
        <v>68.760000000000005</v>
      </c>
      <c r="AM134" s="55">
        <v>68.760000000000005</v>
      </c>
      <c r="AN134" s="55">
        <v>68.760000000000005</v>
      </c>
      <c r="AO134" s="55">
        <v>68.760000000000005</v>
      </c>
      <c r="AP134" s="55">
        <v>27.76</v>
      </c>
      <c r="AQ134" s="55">
        <v>27.76</v>
      </c>
      <c r="AR134" s="55">
        <v>27.76</v>
      </c>
      <c r="AS134" s="55">
        <v>0.76</v>
      </c>
      <c r="AT134" s="55">
        <v>0.76</v>
      </c>
      <c r="AU134" s="55">
        <v>0.76</v>
      </c>
      <c r="AV134" s="55">
        <v>0.76</v>
      </c>
      <c r="AW134" s="55">
        <v>0.76</v>
      </c>
      <c r="AX134" s="55">
        <v>0.76</v>
      </c>
      <c r="AY134" s="55">
        <v>0.76</v>
      </c>
      <c r="AZ134" s="55">
        <v>0.76</v>
      </c>
    </row>
    <row r="135" spans="1:52" s="49" customFormat="1" ht="15" customHeight="1" x14ac:dyDescent="0.3">
      <c r="A135" s="61" t="s">
        <v>1348</v>
      </c>
      <c r="B135" s="55">
        <v>1104.1969999999994</v>
      </c>
      <c r="C135" s="55">
        <v>1131.9269999999997</v>
      </c>
      <c r="D135" s="55">
        <v>1140.5669999999996</v>
      </c>
      <c r="E135" s="55">
        <v>1181.9729999999995</v>
      </c>
      <c r="F135" s="55">
        <v>1183.7729999999997</v>
      </c>
      <c r="G135" s="55">
        <v>1187.7029999999995</v>
      </c>
      <c r="H135" s="55">
        <v>1177.9329999999995</v>
      </c>
      <c r="I135" s="55">
        <v>1169.1159999999995</v>
      </c>
      <c r="J135" s="55">
        <v>1127.3159999999996</v>
      </c>
      <c r="K135" s="55">
        <v>1136.6659999999999</v>
      </c>
      <c r="L135" s="55">
        <v>1113.4989999999998</v>
      </c>
      <c r="M135" s="55">
        <v>1090.5789999999997</v>
      </c>
      <c r="N135" s="55">
        <v>1077.6789999999996</v>
      </c>
      <c r="O135" s="55">
        <v>933.42899999999975</v>
      </c>
      <c r="P135" s="55">
        <v>833.36499999999978</v>
      </c>
      <c r="Q135" s="55">
        <v>697.47500000000002</v>
      </c>
      <c r="R135" s="55">
        <v>564.06999999999994</v>
      </c>
      <c r="S135" s="55">
        <v>391.452</v>
      </c>
      <c r="T135" s="55">
        <v>341.38200000000001</v>
      </c>
      <c r="U135" s="55">
        <v>289.63599999999997</v>
      </c>
      <c r="V135" s="55">
        <v>273.69599999999997</v>
      </c>
      <c r="W135" s="55">
        <v>206.06599999999995</v>
      </c>
      <c r="X135" s="55">
        <v>171.62599999999995</v>
      </c>
      <c r="Y135" s="55">
        <v>126.96600000000001</v>
      </c>
      <c r="Z135" s="55">
        <v>125.166</v>
      </c>
      <c r="AA135" s="55">
        <v>116.26599999999999</v>
      </c>
      <c r="AB135" s="55">
        <v>111.05599999999997</v>
      </c>
      <c r="AC135" s="55">
        <v>109.99299999999997</v>
      </c>
      <c r="AD135" s="55">
        <v>108.99299999999997</v>
      </c>
      <c r="AE135" s="55">
        <v>108.67299999999997</v>
      </c>
      <c r="AF135" s="55">
        <v>88.730000000000032</v>
      </c>
      <c r="AG135" s="55">
        <v>75.400000000000034</v>
      </c>
      <c r="AH135" s="55">
        <v>75.400000000000034</v>
      </c>
      <c r="AI135" s="55">
        <v>74.400000000000034</v>
      </c>
      <c r="AJ135" s="55">
        <v>74.400000000000034</v>
      </c>
      <c r="AK135" s="55">
        <v>61.4</v>
      </c>
      <c r="AL135" s="55">
        <v>59.5</v>
      </c>
      <c r="AM135" s="55">
        <v>59.5</v>
      </c>
      <c r="AN135" s="55">
        <v>59.5</v>
      </c>
      <c r="AO135" s="55">
        <v>59.5</v>
      </c>
      <c r="AP135" s="55">
        <v>59.5</v>
      </c>
      <c r="AQ135" s="55">
        <v>59.5</v>
      </c>
      <c r="AR135" s="55">
        <v>0</v>
      </c>
      <c r="AS135" s="55">
        <v>0</v>
      </c>
      <c r="AT135" s="55">
        <v>0</v>
      </c>
      <c r="AU135" s="55">
        <v>0</v>
      </c>
      <c r="AV135" s="55">
        <v>0</v>
      </c>
      <c r="AW135" s="55">
        <v>0</v>
      </c>
      <c r="AX135" s="55">
        <v>0</v>
      </c>
      <c r="AY135" s="55">
        <v>0</v>
      </c>
      <c r="AZ135" s="55">
        <v>0</v>
      </c>
    </row>
    <row r="136" spans="1:52" s="49" customFormat="1" ht="15" customHeight="1" x14ac:dyDescent="0.3">
      <c r="A136" s="50" t="s">
        <v>1332</v>
      </c>
      <c r="B136" s="51">
        <v>10239.837928571429</v>
      </c>
      <c r="C136" s="51">
        <v>10054.837928571429</v>
      </c>
      <c r="D136" s="51">
        <v>9940.9379285714294</v>
      </c>
      <c r="E136" s="51">
        <v>10088.937928571429</v>
      </c>
      <c r="F136" s="51">
        <v>10688.337928571429</v>
      </c>
      <c r="G136" s="51">
        <v>10066.237928571429</v>
      </c>
      <c r="H136" s="51">
        <v>9879.3379285714309</v>
      </c>
      <c r="I136" s="51">
        <v>9565.6779285714292</v>
      </c>
      <c r="J136" s="51">
        <v>9334.1779285714292</v>
      </c>
      <c r="K136" s="51">
        <v>9109.6059285714309</v>
      </c>
      <c r="L136" s="51">
        <v>8968.0059285714287</v>
      </c>
      <c r="M136" s="51">
        <v>8499.8059285714298</v>
      </c>
      <c r="N136" s="51">
        <v>8363.7059285714295</v>
      </c>
      <c r="O136" s="51">
        <v>7811.4059285714293</v>
      </c>
      <c r="P136" s="51">
        <v>7244.4059285714293</v>
      </c>
      <c r="Q136" s="51">
        <v>6759.033928571429</v>
      </c>
      <c r="R136" s="51">
        <v>5902.9339285714277</v>
      </c>
      <c r="S136" s="51">
        <v>5453.9339285714286</v>
      </c>
      <c r="T136" s="51">
        <v>5048.7339285714279</v>
      </c>
      <c r="U136" s="51">
        <v>5028.7339285714279</v>
      </c>
      <c r="V136" s="51">
        <v>4852.5625</v>
      </c>
      <c r="W136" s="51">
        <v>4755.5625</v>
      </c>
      <c r="X136" s="51">
        <v>4677.0625</v>
      </c>
      <c r="Y136" s="51">
        <v>4115.4624999999996</v>
      </c>
      <c r="Z136" s="51">
        <v>3655.1624999999999</v>
      </c>
      <c r="AA136" s="51">
        <v>3604.1624999999999</v>
      </c>
      <c r="AB136" s="51">
        <v>3525.1624999999999</v>
      </c>
      <c r="AC136" s="51">
        <v>3497.0625</v>
      </c>
      <c r="AD136" s="51">
        <v>3405.7625000000003</v>
      </c>
      <c r="AE136" s="51">
        <v>3379.6125000000002</v>
      </c>
      <c r="AF136" s="51">
        <v>3302.1125000000002</v>
      </c>
      <c r="AG136" s="51">
        <v>3299.9524999999999</v>
      </c>
      <c r="AH136" s="51">
        <v>3198.5524999999998</v>
      </c>
      <c r="AI136" s="51">
        <v>3167.6125000000002</v>
      </c>
      <c r="AJ136" s="51">
        <v>3131.2125000000001</v>
      </c>
      <c r="AK136" s="51">
        <v>3063.2</v>
      </c>
      <c r="AL136" s="51">
        <v>2011.6</v>
      </c>
      <c r="AM136" s="51">
        <v>1248.5999999999999</v>
      </c>
      <c r="AN136" s="51">
        <v>1207.8</v>
      </c>
      <c r="AO136" s="51">
        <v>1152.5999999999999</v>
      </c>
      <c r="AP136" s="51">
        <v>827.1</v>
      </c>
      <c r="AQ136" s="51">
        <v>47.1</v>
      </c>
      <c r="AR136" s="51">
        <v>17.100000000000001</v>
      </c>
      <c r="AS136" s="51">
        <v>17.100000000000001</v>
      </c>
      <c r="AT136" s="51">
        <v>13.700000000000001</v>
      </c>
      <c r="AU136" s="51">
        <v>13.700000000000001</v>
      </c>
      <c r="AV136" s="51">
        <v>0</v>
      </c>
      <c r="AW136" s="51">
        <v>0</v>
      </c>
      <c r="AX136" s="51">
        <v>0</v>
      </c>
      <c r="AY136" s="51">
        <v>0</v>
      </c>
      <c r="AZ136" s="51">
        <v>0</v>
      </c>
    </row>
    <row r="137" spans="1:52" s="49" customFormat="1" ht="15" customHeight="1" x14ac:dyDescent="0.3">
      <c r="A137" s="61" t="s">
        <v>1356</v>
      </c>
      <c r="B137" s="55">
        <v>287</v>
      </c>
      <c r="C137" s="55">
        <v>287</v>
      </c>
      <c r="D137" s="55">
        <v>287</v>
      </c>
      <c r="E137" s="55">
        <v>537</v>
      </c>
      <c r="F137" s="55">
        <v>1317</v>
      </c>
      <c r="G137" s="55">
        <v>1317</v>
      </c>
      <c r="H137" s="55">
        <v>1317</v>
      </c>
      <c r="I137" s="55">
        <v>1317</v>
      </c>
      <c r="J137" s="55">
        <v>1317</v>
      </c>
      <c r="K137" s="55">
        <v>1317</v>
      </c>
      <c r="L137" s="55">
        <v>1317</v>
      </c>
      <c r="M137" s="55">
        <v>1317</v>
      </c>
      <c r="N137" s="55">
        <v>1317</v>
      </c>
      <c r="O137" s="55">
        <v>1317</v>
      </c>
      <c r="P137" s="55">
        <v>1317</v>
      </c>
      <c r="Q137" s="55">
        <v>1317</v>
      </c>
      <c r="R137" s="55">
        <v>1317</v>
      </c>
      <c r="S137" s="55">
        <v>1317</v>
      </c>
      <c r="T137" s="55">
        <v>1317</v>
      </c>
      <c r="U137" s="55">
        <v>1317</v>
      </c>
      <c r="V137" s="55">
        <v>1317</v>
      </c>
      <c r="W137" s="55">
        <v>1317</v>
      </c>
      <c r="X137" s="55">
        <v>1317</v>
      </c>
      <c r="Y137" s="55">
        <v>1317</v>
      </c>
      <c r="Z137" s="55">
        <v>1317</v>
      </c>
      <c r="AA137" s="55">
        <v>1317</v>
      </c>
      <c r="AB137" s="55">
        <v>1317</v>
      </c>
      <c r="AC137" s="55">
        <v>1317</v>
      </c>
      <c r="AD137" s="55">
        <v>1317</v>
      </c>
      <c r="AE137" s="55">
        <v>1317</v>
      </c>
      <c r="AF137" s="55">
        <v>1317</v>
      </c>
      <c r="AG137" s="55">
        <v>1317</v>
      </c>
      <c r="AH137" s="55">
        <v>1317</v>
      </c>
      <c r="AI137" s="55">
        <v>1317</v>
      </c>
      <c r="AJ137" s="55">
        <v>1317</v>
      </c>
      <c r="AK137" s="55">
        <v>1317</v>
      </c>
      <c r="AL137" s="55">
        <v>1030</v>
      </c>
      <c r="AM137" s="55">
        <v>1030</v>
      </c>
      <c r="AN137" s="55">
        <v>1030</v>
      </c>
      <c r="AO137" s="55">
        <v>1030</v>
      </c>
      <c r="AP137" s="55">
        <v>780</v>
      </c>
      <c r="AQ137" s="55">
        <v>0</v>
      </c>
      <c r="AR137" s="55">
        <v>0</v>
      </c>
      <c r="AS137" s="55">
        <v>0</v>
      </c>
      <c r="AT137" s="55">
        <v>0</v>
      </c>
      <c r="AU137" s="55">
        <v>0</v>
      </c>
      <c r="AV137" s="55">
        <v>0</v>
      </c>
      <c r="AW137" s="55">
        <v>0</v>
      </c>
      <c r="AX137" s="55">
        <v>0</v>
      </c>
      <c r="AY137" s="55">
        <v>0</v>
      </c>
      <c r="AZ137" s="55">
        <v>0</v>
      </c>
    </row>
    <row r="138" spans="1:52" s="49" customFormat="1" ht="15" customHeight="1" x14ac:dyDescent="0.3">
      <c r="A138" s="61" t="s">
        <v>1357</v>
      </c>
      <c r="B138" s="55">
        <v>1320</v>
      </c>
      <c r="C138" s="55">
        <v>1320</v>
      </c>
      <c r="D138" s="55">
        <v>1320</v>
      </c>
      <c r="E138" s="55">
        <v>1320</v>
      </c>
      <c r="F138" s="55">
        <v>1320</v>
      </c>
      <c r="G138" s="55">
        <v>1320</v>
      </c>
      <c r="H138" s="55">
        <v>1320</v>
      </c>
      <c r="I138" s="55">
        <v>1320</v>
      </c>
      <c r="J138" s="55">
        <v>1320</v>
      </c>
      <c r="K138" s="55">
        <v>1320</v>
      </c>
      <c r="L138" s="55">
        <v>1320</v>
      </c>
      <c r="M138" s="55">
        <v>1320</v>
      </c>
      <c r="N138" s="55">
        <v>1320</v>
      </c>
      <c r="O138" s="55">
        <v>1320</v>
      </c>
      <c r="P138" s="55">
        <v>1320</v>
      </c>
      <c r="Q138" s="55">
        <v>1320</v>
      </c>
      <c r="R138" s="55">
        <v>1320</v>
      </c>
      <c r="S138" s="55">
        <v>1320</v>
      </c>
      <c r="T138" s="55">
        <v>1320</v>
      </c>
      <c r="U138" s="55">
        <v>1320</v>
      </c>
      <c r="V138" s="55">
        <v>1320</v>
      </c>
      <c r="W138" s="55">
        <v>1320</v>
      </c>
      <c r="X138" s="55">
        <v>1320</v>
      </c>
      <c r="Y138" s="55">
        <v>1320</v>
      </c>
      <c r="Z138" s="55">
        <v>1320</v>
      </c>
      <c r="AA138" s="55">
        <v>1320</v>
      </c>
      <c r="AB138" s="55">
        <v>1320</v>
      </c>
      <c r="AC138" s="55">
        <v>1320</v>
      </c>
      <c r="AD138" s="55">
        <v>1320</v>
      </c>
      <c r="AE138" s="55">
        <v>1320</v>
      </c>
      <c r="AF138" s="55">
        <v>1320</v>
      </c>
      <c r="AG138" s="55">
        <v>1320</v>
      </c>
      <c r="AH138" s="55">
        <v>1320</v>
      </c>
      <c r="AI138" s="55">
        <v>1320</v>
      </c>
      <c r="AJ138" s="55">
        <v>1320</v>
      </c>
      <c r="AK138" s="55">
        <v>1320</v>
      </c>
      <c r="AL138" s="55">
        <v>660</v>
      </c>
      <c r="AM138" s="55">
        <v>0</v>
      </c>
      <c r="AN138" s="55">
        <v>0</v>
      </c>
      <c r="AO138" s="55">
        <v>0</v>
      </c>
      <c r="AP138" s="55">
        <v>0</v>
      </c>
      <c r="AQ138" s="55">
        <v>0</v>
      </c>
      <c r="AR138" s="55">
        <v>0</v>
      </c>
      <c r="AS138" s="55">
        <v>0</v>
      </c>
      <c r="AT138" s="55">
        <v>0</v>
      </c>
      <c r="AU138" s="55">
        <v>0</v>
      </c>
      <c r="AV138" s="55">
        <v>0</v>
      </c>
      <c r="AW138" s="55">
        <v>0</v>
      </c>
      <c r="AX138" s="55">
        <v>0</v>
      </c>
      <c r="AY138" s="55">
        <v>0</v>
      </c>
      <c r="AZ138" s="55">
        <v>0</v>
      </c>
    </row>
    <row r="139" spans="1:52" s="49" customFormat="1" ht="15" customHeight="1" x14ac:dyDescent="0.3">
      <c r="A139" s="61" t="s">
        <v>1347</v>
      </c>
      <c r="B139" s="55">
        <v>8632.8379285714291</v>
      </c>
      <c r="C139" s="55">
        <v>8447.8379285714291</v>
      </c>
      <c r="D139" s="55">
        <v>8333.9379285714294</v>
      </c>
      <c r="E139" s="55">
        <v>8231.9379285714294</v>
      </c>
      <c r="F139" s="55">
        <v>8051.3379285714291</v>
      </c>
      <c r="G139" s="55">
        <v>7429.2379285714296</v>
      </c>
      <c r="H139" s="55">
        <v>7242.33792857143</v>
      </c>
      <c r="I139" s="55">
        <v>6928.6779285714292</v>
      </c>
      <c r="J139" s="55">
        <v>6697.1779285714292</v>
      </c>
      <c r="K139" s="55">
        <v>6472.60592857143</v>
      </c>
      <c r="L139" s="55">
        <v>6331.0059285714296</v>
      </c>
      <c r="M139" s="55">
        <v>5862.8059285714298</v>
      </c>
      <c r="N139" s="55">
        <v>5726.7059285714295</v>
      </c>
      <c r="O139" s="55">
        <v>5174.4059285714293</v>
      </c>
      <c r="P139" s="55">
        <v>4607.4059285714293</v>
      </c>
      <c r="Q139" s="55">
        <v>4122.033928571429</v>
      </c>
      <c r="R139" s="55">
        <v>3265.9339285714282</v>
      </c>
      <c r="S139" s="55">
        <v>2816.9339285714286</v>
      </c>
      <c r="T139" s="55">
        <v>2411.7339285714288</v>
      </c>
      <c r="U139" s="55">
        <v>2391.7339285714288</v>
      </c>
      <c r="V139" s="55">
        <v>2215.5625</v>
      </c>
      <c r="W139" s="55">
        <v>2118.5625</v>
      </c>
      <c r="X139" s="55">
        <v>2040.0625</v>
      </c>
      <c r="Y139" s="55">
        <v>1478.4625000000001</v>
      </c>
      <c r="Z139" s="55">
        <v>1018.1625</v>
      </c>
      <c r="AA139" s="55">
        <v>967.16250000000002</v>
      </c>
      <c r="AB139" s="55">
        <v>888.16250000000002</v>
      </c>
      <c r="AC139" s="55">
        <v>860.0625</v>
      </c>
      <c r="AD139" s="55">
        <v>768.76250000000005</v>
      </c>
      <c r="AE139" s="55">
        <v>742.61250000000007</v>
      </c>
      <c r="AF139" s="55">
        <v>665.11250000000007</v>
      </c>
      <c r="AG139" s="55">
        <v>662.95249999999999</v>
      </c>
      <c r="AH139" s="55">
        <v>561.55250000000001</v>
      </c>
      <c r="AI139" s="55">
        <v>530.61249999999995</v>
      </c>
      <c r="AJ139" s="55">
        <v>494.21250000000003</v>
      </c>
      <c r="AK139" s="55">
        <v>426.2</v>
      </c>
      <c r="AL139" s="55">
        <v>321.60000000000002</v>
      </c>
      <c r="AM139" s="55">
        <v>218.6</v>
      </c>
      <c r="AN139" s="55">
        <v>177.8</v>
      </c>
      <c r="AO139" s="55">
        <v>122.60000000000001</v>
      </c>
      <c r="AP139" s="55">
        <v>47.1</v>
      </c>
      <c r="AQ139" s="55">
        <v>47.1</v>
      </c>
      <c r="AR139" s="55">
        <v>17.100000000000001</v>
      </c>
      <c r="AS139" s="55">
        <v>17.100000000000001</v>
      </c>
      <c r="AT139" s="55">
        <v>13.700000000000001</v>
      </c>
      <c r="AU139" s="55">
        <v>13.700000000000001</v>
      </c>
      <c r="AV139" s="55">
        <v>0</v>
      </c>
      <c r="AW139" s="55">
        <v>0</v>
      </c>
      <c r="AX139" s="55">
        <v>0</v>
      </c>
      <c r="AY139" s="55">
        <v>0</v>
      </c>
      <c r="AZ139" s="55">
        <v>0</v>
      </c>
    </row>
    <row r="140" spans="1:52" s="49" customFormat="1" ht="15" customHeight="1" x14ac:dyDescent="0.3">
      <c r="A140" s="50" t="s">
        <v>1333</v>
      </c>
      <c r="B140" s="51">
        <v>7154.1905263157905</v>
      </c>
      <c r="C140" s="51">
        <v>7427.9905263157898</v>
      </c>
      <c r="D140" s="51">
        <v>7646.5905263157892</v>
      </c>
      <c r="E140" s="51">
        <v>8230.2231578947376</v>
      </c>
      <c r="F140" s="51">
        <v>8695.0231578947369</v>
      </c>
      <c r="G140" s="51">
        <v>8877.3031578947375</v>
      </c>
      <c r="H140" s="51">
        <v>9170.448157894738</v>
      </c>
      <c r="I140" s="51">
        <v>9427.2068421052627</v>
      </c>
      <c r="J140" s="51">
        <v>9978.0548617131044</v>
      </c>
      <c r="K140" s="51">
        <v>10975.073914344686</v>
      </c>
      <c r="L140" s="51">
        <v>12123.911282765737</v>
      </c>
      <c r="M140" s="51">
        <v>12108.370282765738</v>
      </c>
      <c r="N140" s="51">
        <v>12508.570282765739</v>
      </c>
      <c r="O140" s="51">
        <v>12900.736282765738</v>
      </c>
      <c r="P140" s="51">
        <v>13308.635282765737</v>
      </c>
      <c r="Q140" s="51">
        <v>13473.954282765739</v>
      </c>
      <c r="R140" s="51">
        <v>13487.104532539148</v>
      </c>
      <c r="S140" s="51">
        <v>13526.282028337988</v>
      </c>
      <c r="T140" s="51">
        <v>13540.597778691581</v>
      </c>
      <c r="U140" s="51">
        <v>14277.245666015524</v>
      </c>
      <c r="V140" s="51">
        <v>14618.072798992122</v>
      </c>
      <c r="W140" s="51">
        <v>14396.272798992122</v>
      </c>
      <c r="X140" s="51">
        <v>14241.972798992121</v>
      </c>
      <c r="Y140" s="51">
        <v>14606.51279899212</v>
      </c>
      <c r="Z140" s="51">
        <v>14255.012798992122</v>
      </c>
      <c r="AA140" s="51">
        <v>14121.862798992122</v>
      </c>
      <c r="AB140" s="51">
        <v>13802.83911899212</v>
      </c>
      <c r="AC140" s="51">
        <v>13787.107538992121</v>
      </c>
      <c r="AD140" s="51">
        <v>14102.227538992121</v>
      </c>
      <c r="AE140" s="51">
        <v>13960.327538992122</v>
      </c>
      <c r="AF140" s="51">
        <v>14212.987538992122</v>
      </c>
      <c r="AG140" s="51">
        <v>14425.687538992122</v>
      </c>
      <c r="AH140" s="51">
        <v>15259.487538992122</v>
      </c>
      <c r="AI140" s="51">
        <v>16870.687538992119</v>
      </c>
      <c r="AJ140" s="51">
        <v>17257.807538992121</v>
      </c>
      <c r="AK140" s="51">
        <v>17820.822538992121</v>
      </c>
      <c r="AL140" s="51">
        <v>19564.822538992121</v>
      </c>
      <c r="AM140" s="51">
        <v>19810.642538992121</v>
      </c>
      <c r="AN140" s="51">
        <v>20369.716218992122</v>
      </c>
      <c r="AO140" s="51">
        <v>21040.928331668179</v>
      </c>
      <c r="AP140" s="51">
        <v>21074.705961668176</v>
      </c>
      <c r="AQ140" s="51">
        <v>23588.105961668181</v>
      </c>
      <c r="AR140" s="51">
        <v>23841.932281668182</v>
      </c>
      <c r="AS140" s="51">
        <v>25058.54596166818</v>
      </c>
      <c r="AT140" s="51">
        <v>26482.624913247128</v>
      </c>
      <c r="AU140" s="51">
        <v>27874.494913247127</v>
      </c>
      <c r="AV140" s="51">
        <v>28226.749913247128</v>
      </c>
      <c r="AW140" s="51">
        <v>28378.213798912726</v>
      </c>
      <c r="AX140" s="51">
        <v>28729.244778912725</v>
      </c>
      <c r="AY140" s="51">
        <v>29189.494774702202</v>
      </c>
      <c r="AZ140" s="51">
        <v>29127.904774702205</v>
      </c>
    </row>
    <row r="141" spans="1:52" s="49" customFormat="1" ht="15" customHeight="1" x14ac:dyDescent="0.3">
      <c r="A141" s="61" t="s">
        <v>1356</v>
      </c>
      <c r="B141" s="55">
        <v>0</v>
      </c>
      <c r="C141" s="55">
        <v>0</v>
      </c>
      <c r="D141" s="55">
        <v>0</v>
      </c>
      <c r="E141" s="55">
        <v>0</v>
      </c>
      <c r="F141" s="55">
        <v>0</v>
      </c>
      <c r="G141" s="55">
        <v>0</v>
      </c>
      <c r="H141" s="55">
        <v>0</v>
      </c>
      <c r="I141" s="55">
        <v>0</v>
      </c>
      <c r="J141" s="55">
        <v>0</v>
      </c>
      <c r="K141" s="55">
        <v>0</v>
      </c>
      <c r="L141" s="55">
        <v>0</v>
      </c>
      <c r="M141" s="55">
        <v>0</v>
      </c>
      <c r="N141" s="55">
        <v>0</v>
      </c>
      <c r="O141" s="55">
        <v>0</v>
      </c>
      <c r="P141" s="55">
        <v>0</v>
      </c>
      <c r="Q141" s="55">
        <v>0</v>
      </c>
      <c r="R141" s="55">
        <v>0</v>
      </c>
      <c r="S141" s="55">
        <v>0</v>
      </c>
      <c r="T141" s="55">
        <v>0</v>
      </c>
      <c r="U141" s="55">
        <v>0</v>
      </c>
      <c r="V141" s="55">
        <v>0</v>
      </c>
      <c r="W141" s="55">
        <v>0</v>
      </c>
      <c r="X141" s="55">
        <v>0</v>
      </c>
      <c r="Y141" s="55">
        <v>0</v>
      </c>
      <c r="Z141" s="55">
        <v>0</v>
      </c>
      <c r="AA141" s="55">
        <v>0</v>
      </c>
      <c r="AB141" s="55">
        <v>0</v>
      </c>
      <c r="AC141" s="55">
        <v>0</v>
      </c>
      <c r="AD141" s="55">
        <v>0</v>
      </c>
      <c r="AE141" s="55">
        <v>0</v>
      </c>
      <c r="AF141" s="55">
        <v>0</v>
      </c>
      <c r="AG141" s="55">
        <v>110</v>
      </c>
      <c r="AH141" s="55">
        <v>540</v>
      </c>
      <c r="AI141" s="55">
        <v>870</v>
      </c>
      <c r="AJ141" s="55">
        <v>870</v>
      </c>
      <c r="AK141" s="55">
        <v>1620</v>
      </c>
      <c r="AL141" s="55">
        <v>1950</v>
      </c>
      <c r="AM141" s="55">
        <v>1950</v>
      </c>
      <c r="AN141" s="55">
        <v>2270</v>
      </c>
      <c r="AO141" s="55">
        <v>2910</v>
      </c>
      <c r="AP141" s="55">
        <v>3130</v>
      </c>
      <c r="AQ141" s="55">
        <v>4420</v>
      </c>
      <c r="AR141" s="55">
        <v>4530</v>
      </c>
      <c r="AS141" s="55">
        <v>6240</v>
      </c>
      <c r="AT141" s="55">
        <v>7100</v>
      </c>
      <c r="AU141" s="55">
        <v>8170</v>
      </c>
      <c r="AV141" s="55">
        <v>8600</v>
      </c>
      <c r="AW141" s="55">
        <v>9030</v>
      </c>
      <c r="AX141" s="55">
        <v>9990</v>
      </c>
      <c r="AY141" s="55">
        <v>10420</v>
      </c>
      <c r="AZ141" s="55">
        <v>10740</v>
      </c>
    </row>
    <row r="142" spans="1:52" s="49" customFormat="1" ht="15" customHeight="1" x14ac:dyDescent="0.3">
      <c r="A142" s="61" t="s">
        <v>1358</v>
      </c>
      <c r="B142" s="55">
        <v>3307.9155263157895</v>
      </c>
      <c r="C142" s="55">
        <v>3421.7155263157897</v>
      </c>
      <c r="D142" s="55">
        <v>3640.3155263157896</v>
      </c>
      <c r="E142" s="55">
        <v>3938.1281578947373</v>
      </c>
      <c r="F142" s="55">
        <v>4156.7281578947368</v>
      </c>
      <c r="G142" s="55">
        <v>4287.3081578947376</v>
      </c>
      <c r="H142" s="55">
        <v>4491.6031578947377</v>
      </c>
      <c r="I142" s="55">
        <v>4747.7381578947379</v>
      </c>
      <c r="J142" s="55">
        <v>5077.5871775025798</v>
      </c>
      <c r="K142" s="55">
        <v>5317.7871775025797</v>
      </c>
      <c r="L142" s="55">
        <v>5698.6271775025798</v>
      </c>
      <c r="M142" s="55">
        <v>5723.67717750258</v>
      </c>
      <c r="N142" s="55">
        <v>5884.4771775025802</v>
      </c>
      <c r="O142" s="55">
        <v>6242.3431775025801</v>
      </c>
      <c r="P142" s="55">
        <v>6277.3421775025799</v>
      </c>
      <c r="Q142" s="55">
        <v>6251.8421775025809</v>
      </c>
      <c r="R142" s="55">
        <v>6252.1322365823144</v>
      </c>
      <c r="S142" s="55">
        <v>6235.1322365823144</v>
      </c>
      <c r="T142" s="55">
        <v>6217.6322365823153</v>
      </c>
      <c r="U142" s="55">
        <v>6217.6322365823153</v>
      </c>
      <c r="V142" s="55">
        <v>6602.421706582315</v>
      </c>
      <c r="W142" s="55">
        <v>6550.6217065823148</v>
      </c>
      <c r="X142" s="55">
        <v>6418.3217065823146</v>
      </c>
      <c r="Y142" s="55">
        <v>6806.8617065823146</v>
      </c>
      <c r="Z142" s="55">
        <v>6750.5617065823144</v>
      </c>
      <c r="AA142" s="55">
        <v>6684.6117065823146</v>
      </c>
      <c r="AB142" s="55">
        <v>6543.8117065823144</v>
      </c>
      <c r="AC142" s="55">
        <v>6517.2117065823149</v>
      </c>
      <c r="AD142" s="55">
        <v>6832.3317065823139</v>
      </c>
      <c r="AE142" s="55">
        <v>6778.4317065823143</v>
      </c>
      <c r="AF142" s="55">
        <v>7046.0917065823151</v>
      </c>
      <c r="AG142" s="55">
        <v>7197.7917065823149</v>
      </c>
      <c r="AH142" s="55">
        <v>7538.5917065823141</v>
      </c>
      <c r="AI142" s="55">
        <v>8825.9917065823138</v>
      </c>
      <c r="AJ142" s="55">
        <v>9866.1117065823146</v>
      </c>
      <c r="AK142" s="55">
        <v>9957.4267065823151</v>
      </c>
      <c r="AL142" s="55">
        <v>11423.726706582314</v>
      </c>
      <c r="AM142" s="55">
        <v>11848.616706582314</v>
      </c>
      <c r="AN142" s="55">
        <v>12207.890386582316</v>
      </c>
      <c r="AO142" s="55">
        <v>13056.750386582316</v>
      </c>
      <c r="AP142" s="55">
        <v>12981.040386582315</v>
      </c>
      <c r="AQ142" s="55">
        <v>14299.440386582317</v>
      </c>
      <c r="AR142" s="55">
        <v>14508.340386582317</v>
      </c>
      <c r="AS142" s="55">
        <v>14353.854066582317</v>
      </c>
      <c r="AT142" s="55">
        <v>15006.354066582317</v>
      </c>
      <c r="AU142" s="55">
        <v>15388.224066582316</v>
      </c>
      <c r="AV142" s="55">
        <v>15546.679066582315</v>
      </c>
      <c r="AW142" s="55">
        <v>15456.844066582316</v>
      </c>
      <c r="AX142" s="55">
        <v>15065.695046582316</v>
      </c>
      <c r="AY142" s="55">
        <v>15464.795046582316</v>
      </c>
      <c r="AZ142" s="55">
        <v>15357.855046582317</v>
      </c>
    </row>
    <row r="143" spans="1:52" s="49" customFormat="1" ht="15" customHeight="1" x14ac:dyDescent="0.3">
      <c r="A143" s="70" t="s">
        <v>1347</v>
      </c>
      <c r="B143" s="71">
        <v>3846.2750000000005</v>
      </c>
      <c r="C143" s="71">
        <v>4006.2750000000005</v>
      </c>
      <c r="D143" s="71">
        <v>4006.2750000000005</v>
      </c>
      <c r="E143" s="71">
        <v>4292.0950000000003</v>
      </c>
      <c r="F143" s="71">
        <v>4538.2950000000001</v>
      </c>
      <c r="G143" s="71">
        <v>4589.9949999999999</v>
      </c>
      <c r="H143" s="71">
        <v>4678.8450000000003</v>
      </c>
      <c r="I143" s="71">
        <v>4679.4686842105257</v>
      </c>
      <c r="J143" s="71">
        <v>4900.4676842105255</v>
      </c>
      <c r="K143" s="71">
        <v>5657.2867368421057</v>
      </c>
      <c r="L143" s="71">
        <v>6425.2841052631575</v>
      </c>
      <c r="M143" s="71">
        <v>6384.693105263158</v>
      </c>
      <c r="N143" s="71">
        <v>6624.0931052631577</v>
      </c>
      <c r="O143" s="71">
        <v>6658.3931052631578</v>
      </c>
      <c r="P143" s="71">
        <v>7031.2931052631575</v>
      </c>
      <c r="Q143" s="71">
        <v>7222.1121052631579</v>
      </c>
      <c r="R143" s="71">
        <v>7234.9722959568335</v>
      </c>
      <c r="S143" s="71">
        <v>7291.1497917556735</v>
      </c>
      <c r="T143" s="71">
        <v>7322.9655421092657</v>
      </c>
      <c r="U143" s="71">
        <v>8059.6134294332087</v>
      </c>
      <c r="V143" s="71">
        <v>8015.6510924098066</v>
      </c>
      <c r="W143" s="71">
        <v>7845.6510924098066</v>
      </c>
      <c r="X143" s="71">
        <v>7823.6510924098066</v>
      </c>
      <c r="Y143" s="71">
        <v>7799.6510924098066</v>
      </c>
      <c r="Z143" s="71">
        <v>7504.4510924098076</v>
      </c>
      <c r="AA143" s="71">
        <v>7437.2510924098069</v>
      </c>
      <c r="AB143" s="71">
        <v>7259.0274124098069</v>
      </c>
      <c r="AC143" s="71">
        <v>7269.8958324098066</v>
      </c>
      <c r="AD143" s="71">
        <v>7269.8958324098066</v>
      </c>
      <c r="AE143" s="71">
        <v>7181.8958324098066</v>
      </c>
      <c r="AF143" s="71">
        <v>7166.8958324098066</v>
      </c>
      <c r="AG143" s="71">
        <v>7117.8958324098066</v>
      </c>
      <c r="AH143" s="71">
        <v>7180.8958324098066</v>
      </c>
      <c r="AI143" s="71">
        <v>7174.6958324098068</v>
      </c>
      <c r="AJ143" s="71">
        <v>6521.6958324098068</v>
      </c>
      <c r="AK143" s="71">
        <v>6243.3958324098066</v>
      </c>
      <c r="AL143" s="71">
        <v>6191.0958324098065</v>
      </c>
      <c r="AM143" s="71">
        <v>6012.0258324098068</v>
      </c>
      <c r="AN143" s="71">
        <v>5891.8258324098069</v>
      </c>
      <c r="AO143" s="71">
        <v>5074.1779450858639</v>
      </c>
      <c r="AP143" s="71">
        <v>4963.6655750858636</v>
      </c>
      <c r="AQ143" s="71">
        <v>4868.6655750858636</v>
      </c>
      <c r="AR143" s="71">
        <v>4803.5918950858641</v>
      </c>
      <c r="AS143" s="71">
        <v>4464.6918950858635</v>
      </c>
      <c r="AT143" s="71">
        <v>4376.270846664811</v>
      </c>
      <c r="AU143" s="71">
        <v>4316.270846664811</v>
      </c>
      <c r="AV143" s="71">
        <v>4080.0708466648116</v>
      </c>
      <c r="AW143" s="71">
        <v>3891.36973233041</v>
      </c>
      <c r="AX143" s="71">
        <v>3673.5497323304098</v>
      </c>
      <c r="AY143" s="71">
        <v>3304.6997281198837</v>
      </c>
      <c r="AZ143" s="71">
        <v>3030.0497281198836</v>
      </c>
    </row>
    <row r="145" spans="1:52" x14ac:dyDescent="0.35">
      <c r="A145" s="72" t="s">
        <v>1365</v>
      </c>
      <c r="B145" s="43">
        <v>0</v>
      </c>
      <c r="C145" s="43">
        <v>0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0</v>
      </c>
      <c r="Y145" s="43">
        <v>0</v>
      </c>
      <c r="Z145" s="43">
        <v>0</v>
      </c>
      <c r="AA145" s="43">
        <v>0</v>
      </c>
      <c r="AB145" s="43">
        <v>0</v>
      </c>
      <c r="AC145" s="43">
        <v>0</v>
      </c>
      <c r="AD145" s="43">
        <v>0</v>
      </c>
      <c r="AE145" s="43">
        <v>0</v>
      </c>
      <c r="AF145" s="43">
        <v>0</v>
      </c>
      <c r="AG145" s="43">
        <v>0</v>
      </c>
      <c r="AH145" s="43">
        <v>0</v>
      </c>
      <c r="AI145" s="43">
        <v>0</v>
      </c>
      <c r="AJ145" s="43">
        <v>0</v>
      </c>
      <c r="AK145" s="43">
        <v>0</v>
      </c>
      <c r="AL145" s="43">
        <v>0</v>
      </c>
      <c r="AM145" s="43">
        <v>0</v>
      </c>
      <c r="AN145" s="43">
        <v>0</v>
      </c>
      <c r="AO145" s="43">
        <v>0</v>
      </c>
      <c r="AP145" s="43">
        <v>0</v>
      </c>
      <c r="AQ145" s="43">
        <v>940</v>
      </c>
      <c r="AR145" s="43">
        <v>3480</v>
      </c>
      <c r="AS145" s="43">
        <v>5370</v>
      </c>
      <c r="AT145" s="43">
        <v>7060</v>
      </c>
      <c r="AU145" s="43">
        <v>8000</v>
      </c>
      <c r="AV145" s="43">
        <v>11170</v>
      </c>
      <c r="AW145" s="43">
        <v>14400</v>
      </c>
      <c r="AX145" s="43">
        <v>17510</v>
      </c>
      <c r="AY145" s="43">
        <v>19110</v>
      </c>
      <c r="AZ145" s="43">
        <v>24410</v>
      </c>
    </row>
    <row r="146" spans="1:52" x14ac:dyDescent="0.35">
      <c r="A146" s="45" t="s">
        <v>1325</v>
      </c>
      <c r="B146" s="46">
        <v>0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6">
        <v>0</v>
      </c>
      <c r="R146" s="46">
        <v>0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46">
        <v>0</v>
      </c>
      <c r="AA146" s="46">
        <v>0</v>
      </c>
      <c r="AB146" s="46">
        <v>0</v>
      </c>
      <c r="AC146" s="46">
        <v>0</v>
      </c>
      <c r="AD146" s="46">
        <v>0</v>
      </c>
      <c r="AE146" s="46">
        <v>0</v>
      </c>
      <c r="AF146" s="46">
        <v>0</v>
      </c>
      <c r="AG146" s="46">
        <v>0</v>
      </c>
      <c r="AH146" s="46">
        <v>0</v>
      </c>
      <c r="AI146" s="46">
        <v>0</v>
      </c>
      <c r="AJ146" s="46">
        <v>0</v>
      </c>
      <c r="AK146" s="46">
        <v>0</v>
      </c>
      <c r="AL146" s="46">
        <v>0</v>
      </c>
      <c r="AM146" s="46">
        <v>0</v>
      </c>
      <c r="AN146" s="46">
        <v>0</v>
      </c>
      <c r="AO146" s="46">
        <v>0</v>
      </c>
      <c r="AP146" s="46">
        <v>0</v>
      </c>
      <c r="AQ146" s="46">
        <v>940</v>
      </c>
      <c r="AR146" s="46">
        <v>3480</v>
      </c>
      <c r="AS146" s="46">
        <v>5370</v>
      </c>
      <c r="AT146" s="46">
        <v>7060</v>
      </c>
      <c r="AU146" s="46">
        <v>8000</v>
      </c>
      <c r="AV146" s="46">
        <v>11170</v>
      </c>
      <c r="AW146" s="46">
        <v>14400</v>
      </c>
      <c r="AX146" s="46">
        <v>17510</v>
      </c>
      <c r="AY146" s="46">
        <v>19110</v>
      </c>
      <c r="AZ146" s="46">
        <v>24410</v>
      </c>
    </row>
    <row r="147" spans="1:52" s="49" customFormat="1" ht="15" customHeight="1" x14ac:dyDescent="0.3">
      <c r="A147" s="47" t="s">
        <v>1326</v>
      </c>
      <c r="B147" s="48">
        <v>0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8">
        <v>0</v>
      </c>
      <c r="J147" s="48">
        <v>0</v>
      </c>
      <c r="K147" s="48">
        <v>0</v>
      </c>
      <c r="L147" s="48">
        <v>0</v>
      </c>
      <c r="M147" s="48">
        <v>0</v>
      </c>
      <c r="N147" s="48">
        <v>0</v>
      </c>
      <c r="O147" s="48">
        <v>0</v>
      </c>
      <c r="P147" s="48">
        <v>0</v>
      </c>
      <c r="Q147" s="48">
        <v>0</v>
      </c>
      <c r="R147" s="48">
        <v>0</v>
      </c>
      <c r="S147" s="48">
        <v>0</v>
      </c>
      <c r="T147" s="48">
        <v>0</v>
      </c>
      <c r="U147" s="48">
        <v>0</v>
      </c>
      <c r="V147" s="48">
        <v>0</v>
      </c>
      <c r="W147" s="48">
        <v>0</v>
      </c>
      <c r="X147" s="48">
        <v>0</v>
      </c>
      <c r="Y147" s="48">
        <v>0</v>
      </c>
      <c r="Z147" s="48">
        <v>0</v>
      </c>
      <c r="AA147" s="48">
        <v>0</v>
      </c>
      <c r="AB147" s="48">
        <v>0</v>
      </c>
      <c r="AC147" s="48">
        <v>0</v>
      </c>
      <c r="AD147" s="48">
        <v>0</v>
      </c>
      <c r="AE147" s="48">
        <v>0</v>
      </c>
      <c r="AF147" s="48">
        <v>0</v>
      </c>
      <c r="AG147" s="48">
        <v>0</v>
      </c>
      <c r="AH147" s="48">
        <v>0</v>
      </c>
      <c r="AI147" s="48">
        <v>0</v>
      </c>
      <c r="AJ147" s="48">
        <v>0</v>
      </c>
      <c r="AK147" s="48">
        <v>0</v>
      </c>
      <c r="AL147" s="48">
        <v>0</v>
      </c>
      <c r="AM147" s="48">
        <v>0</v>
      </c>
      <c r="AN147" s="48">
        <v>0</v>
      </c>
      <c r="AO147" s="48">
        <v>0</v>
      </c>
      <c r="AP147" s="48">
        <v>0</v>
      </c>
      <c r="AQ147" s="48">
        <v>0</v>
      </c>
      <c r="AR147" s="48">
        <v>1600</v>
      </c>
      <c r="AS147" s="48">
        <v>2550</v>
      </c>
      <c r="AT147" s="48">
        <v>3200</v>
      </c>
      <c r="AU147" s="48">
        <v>3200</v>
      </c>
      <c r="AV147" s="48">
        <v>3850</v>
      </c>
      <c r="AW147" s="48">
        <v>4150</v>
      </c>
      <c r="AX147" s="48">
        <v>4150</v>
      </c>
      <c r="AY147" s="48">
        <v>4150</v>
      </c>
      <c r="AZ147" s="48">
        <v>4150</v>
      </c>
    </row>
    <row r="148" spans="1:52" s="49" customFormat="1" ht="15" customHeight="1" x14ac:dyDescent="0.3">
      <c r="A148" s="61" t="s">
        <v>1356</v>
      </c>
      <c r="B148" s="55">
        <v>0</v>
      </c>
      <c r="C148" s="55">
        <v>0</v>
      </c>
      <c r="D148" s="55">
        <v>0</v>
      </c>
      <c r="E148" s="55">
        <v>0</v>
      </c>
      <c r="F148" s="55">
        <v>0</v>
      </c>
      <c r="G148" s="55">
        <v>0</v>
      </c>
      <c r="H148" s="55">
        <v>0</v>
      </c>
      <c r="I148" s="55">
        <v>0</v>
      </c>
      <c r="J148" s="55">
        <v>0</v>
      </c>
      <c r="K148" s="55">
        <v>0</v>
      </c>
      <c r="L148" s="55">
        <v>0</v>
      </c>
      <c r="M148" s="55">
        <v>0</v>
      </c>
      <c r="N148" s="55">
        <v>0</v>
      </c>
      <c r="O148" s="55">
        <v>0</v>
      </c>
      <c r="P148" s="55">
        <v>0</v>
      </c>
      <c r="Q148" s="55">
        <v>0</v>
      </c>
      <c r="R148" s="55">
        <v>0</v>
      </c>
      <c r="S148" s="55">
        <v>0</v>
      </c>
      <c r="T148" s="55">
        <v>0</v>
      </c>
      <c r="U148" s="55">
        <v>0</v>
      </c>
      <c r="V148" s="55">
        <v>0</v>
      </c>
      <c r="W148" s="55">
        <v>0</v>
      </c>
      <c r="X148" s="55">
        <v>0</v>
      </c>
      <c r="Y148" s="55">
        <v>0</v>
      </c>
      <c r="Z148" s="55">
        <v>0</v>
      </c>
      <c r="AA148" s="55">
        <v>0</v>
      </c>
      <c r="AB148" s="55">
        <v>0</v>
      </c>
      <c r="AC148" s="55">
        <v>0</v>
      </c>
      <c r="AD148" s="55">
        <v>0</v>
      </c>
      <c r="AE148" s="55">
        <v>0</v>
      </c>
      <c r="AF148" s="55">
        <v>0</v>
      </c>
      <c r="AG148" s="55">
        <v>0</v>
      </c>
      <c r="AH148" s="55">
        <v>0</v>
      </c>
      <c r="AI148" s="55">
        <v>0</v>
      </c>
      <c r="AJ148" s="55">
        <v>0</v>
      </c>
      <c r="AK148" s="55">
        <v>0</v>
      </c>
      <c r="AL148" s="55">
        <v>0</v>
      </c>
      <c r="AM148" s="55">
        <v>0</v>
      </c>
      <c r="AN148" s="55">
        <v>0</v>
      </c>
      <c r="AO148" s="55">
        <v>0</v>
      </c>
      <c r="AP148" s="55">
        <v>0</v>
      </c>
      <c r="AQ148" s="55">
        <v>0</v>
      </c>
      <c r="AR148" s="55">
        <v>0</v>
      </c>
      <c r="AS148" s="55">
        <v>0</v>
      </c>
      <c r="AT148" s="55">
        <v>0</v>
      </c>
      <c r="AU148" s="55">
        <v>0</v>
      </c>
      <c r="AV148" s="55">
        <v>0</v>
      </c>
      <c r="AW148" s="55">
        <v>0</v>
      </c>
      <c r="AX148" s="55">
        <v>0</v>
      </c>
      <c r="AY148" s="55">
        <v>0</v>
      </c>
      <c r="AZ148" s="55">
        <v>0</v>
      </c>
    </row>
    <row r="149" spans="1:52" s="49" customFormat="1" ht="15" customHeight="1" x14ac:dyDescent="0.3">
      <c r="A149" s="61" t="s">
        <v>1357</v>
      </c>
      <c r="B149" s="55">
        <v>0</v>
      </c>
      <c r="C149" s="55">
        <v>0</v>
      </c>
      <c r="D149" s="55">
        <v>0</v>
      </c>
      <c r="E149" s="55">
        <v>0</v>
      </c>
      <c r="F149" s="55">
        <v>0</v>
      </c>
      <c r="G149" s="55">
        <v>0</v>
      </c>
      <c r="H149" s="55">
        <v>0</v>
      </c>
      <c r="I149" s="55">
        <v>0</v>
      </c>
      <c r="J149" s="55">
        <v>0</v>
      </c>
      <c r="K149" s="55">
        <v>0</v>
      </c>
      <c r="L149" s="55">
        <v>0</v>
      </c>
      <c r="M149" s="55">
        <v>0</v>
      </c>
      <c r="N149" s="55">
        <v>0</v>
      </c>
      <c r="O149" s="55">
        <v>0</v>
      </c>
      <c r="P149" s="55">
        <v>0</v>
      </c>
      <c r="Q149" s="55">
        <v>0</v>
      </c>
      <c r="R149" s="55">
        <v>0</v>
      </c>
      <c r="S149" s="55">
        <v>0</v>
      </c>
      <c r="T149" s="55">
        <v>0</v>
      </c>
      <c r="U149" s="55">
        <v>0</v>
      </c>
      <c r="V149" s="55">
        <v>0</v>
      </c>
      <c r="W149" s="55">
        <v>0</v>
      </c>
      <c r="X149" s="55">
        <v>0</v>
      </c>
      <c r="Y149" s="55">
        <v>0</v>
      </c>
      <c r="Z149" s="55">
        <v>0</v>
      </c>
      <c r="AA149" s="55">
        <v>0</v>
      </c>
      <c r="AB149" s="55">
        <v>0</v>
      </c>
      <c r="AC149" s="55">
        <v>0</v>
      </c>
      <c r="AD149" s="55">
        <v>0</v>
      </c>
      <c r="AE149" s="55">
        <v>0</v>
      </c>
      <c r="AF149" s="55">
        <v>0</v>
      </c>
      <c r="AG149" s="55">
        <v>0</v>
      </c>
      <c r="AH149" s="55">
        <v>0</v>
      </c>
      <c r="AI149" s="55">
        <v>0</v>
      </c>
      <c r="AJ149" s="55">
        <v>0</v>
      </c>
      <c r="AK149" s="55">
        <v>0</v>
      </c>
      <c r="AL149" s="55">
        <v>0</v>
      </c>
      <c r="AM149" s="55">
        <v>0</v>
      </c>
      <c r="AN149" s="55">
        <v>0</v>
      </c>
      <c r="AO149" s="55">
        <v>0</v>
      </c>
      <c r="AP149" s="55">
        <v>0</v>
      </c>
      <c r="AQ149" s="55">
        <v>0</v>
      </c>
      <c r="AR149" s="55">
        <v>1600</v>
      </c>
      <c r="AS149" s="55">
        <v>2550</v>
      </c>
      <c r="AT149" s="55">
        <v>3200</v>
      </c>
      <c r="AU149" s="55">
        <v>3200</v>
      </c>
      <c r="AV149" s="55">
        <v>3850</v>
      </c>
      <c r="AW149" s="55">
        <v>4150</v>
      </c>
      <c r="AX149" s="55">
        <v>4150</v>
      </c>
      <c r="AY149" s="55">
        <v>4150</v>
      </c>
      <c r="AZ149" s="55">
        <v>4150</v>
      </c>
    </row>
    <row r="150" spans="1:52" s="49" customFormat="1" ht="15" customHeight="1" x14ac:dyDescent="0.3">
      <c r="A150" s="61" t="s">
        <v>1358</v>
      </c>
      <c r="B150" s="55">
        <v>0</v>
      </c>
      <c r="C150" s="55">
        <v>0</v>
      </c>
      <c r="D150" s="55">
        <v>0</v>
      </c>
      <c r="E150" s="55">
        <v>0</v>
      </c>
      <c r="F150" s="55">
        <v>0</v>
      </c>
      <c r="G150" s="55">
        <v>0</v>
      </c>
      <c r="H150" s="55">
        <v>0</v>
      </c>
      <c r="I150" s="55">
        <v>0</v>
      </c>
      <c r="J150" s="55">
        <v>0</v>
      </c>
      <c r="K150" s="55">
        <v>0</v>
      </c>
      <c r="L150" s="55">
        <v>0</v>
      </c>
      <c r="M150" s="55">
        <v>0</v>
      </c>
      <c r="N150" s="55">
        <v>0</v>
      </c>
      <c r="O150" s="55">
        <v>0</v>
      </c>
      <c r="P150" s="55">
        <v>0</v>
      </c>
      <c r="Q150" s="55">
        <v>0</v>
      </c>
      <c r="R150" s="55">
        <v>0</v>
      </c>
      <c r="S150" s="55">
        <v>0</v>
      </c>
      <c r="T150" s="55">
        <v>0</v>
      </c>
      <c r="U150" s="55">
        <v>0</v>
      </c>
      <c r="V150" s="55">
        <v>0</v>
      </c>
      <c r="W150" s="55">
        <v>0</v>
      </c>
      <c r="X150" s="55">
        <v>0</v>
      </c>
      <c r="Y150" s="55">
        <v>0</v>
      </c>
      <c r="Z150" s="55">
        <v>0</v>
      </c>
      <c r="AA150" s="55">
        <v>0</v>
      </c>
      <c r="AB150" s="55">
        <v>0</v>
      </c>
      <c r="AC150" s="55">
        <v>0</v>
      </c>
      <c r="AD150" s="55">
        <v>0</v>
      </c>
      <c r="AE150" s="55">
        <v>0</v>
      </c>
      <c r="AF150" s="55">
        <v>0</v>
      </c>
      <c r="AG150" s="55">
        <v>0</v>
      </c>
      <c r="AH150" s="55">
        <v>0</v>
      </c>
      <c r="AI150" s="55">
        <v>0</v>
      </c>
      <c r="AJ150" s="55">
        <v>0</v>
      </c>
      <c r="AK150" s="55">
        <v>0</v>
      </c>
      <c r="AL150" s="55">
        <v>0</v>
      </c>
      <c r="AM150" s="55">
        <v>0</v>
      </c>
      <c r="AN150" s="55">
        <v>0</v>
      </c>
      <c r="AO150" s="55">
        <v>0</v>
      </c>
      <c r="AP150" s="55">
        <v>0</v>
      </c>
      <c r="AQ150" s="55">
        <v>0</v>
      </c>
      <c r="AR150" s="55">
        <v>0</v>
      </c>
      <c r="AS150" s="55">
        <v>0</v>
      </c>
      <c r="AT150" s="55">
        <v>0</v>
      </c>
      <c r="AU150" s="55">
        <v>0</v>
      </c>
      <c r="AV150" s="55">
        <v>0</v>
      </c>
      <c r="AW150" s="55">
        <v>0</v>
      </c>
      <c r="AX150" s="55">
        <v>0</v>
      </c>
      <c r="AY150" s="55">
        <v>0</v>
      </c>
      <c r="AZ150" s="55">
        <v>0</v>
      </c>
    </row>
    <row r="151" spans="1:52" s="49" customFormat="1" ht="15" customHeight="1" x14ac:dyDescent="0.3">
      <c r="A151" s="61" t="s">
        <v>1347</v>
      </c>
      <c r="B151" s="55">
        <v>0</v>
      </c>
      <c r="C151" s="55">
        <v>0</v>
      </c>
      <c r="D151" s="55">
        <v>0</v>
      </c>
      <c r="E151" s="55">
        <v>0</v>
      </c>
      <c r="F151" s="55">
        <v>0</v>
      </c>
      <c r="G151" s="55">
        <v>0</v>
      </c>
      <c r="H151" s="55">
        <v>0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  <c r="N151" s="55">
        <v>0</v>
      </c>
      <c r="O151" s="55">
        <v>0</v>
      </c>
      <c r="P151" s="55">
        <v>0</v>
      </c>
      <c r="Q151" s="55">
        <v>0</v>
      </c>
      <c r="R151" s="55">
        <v>0</v>
      </c>
      <c r="S151" s="55">
        <v>0</v>
      </c>
      <c r="T151" s="55">
        <v>0</v>
      </c>
      <c r="U151" s="55">
        <v>0</v>
      </c>
      <c r="V151" s="55">
        <v>0</v>
      </c>
      <c r="W151" s="55">
        <v>0</v>
      </c>
      <c r="X151" s="55">
        <v>0</v>
      </c>
      <c r="Y151" s="55">
        <v>0</v>
      </c>
      <c r="Z151" s="55">
        <v>0</v>
      </c>
      <c r="AA151" s="55">
        <v>0</v>
      </c>
      <c r="AB151" s="55">
        <v>0</v>
      </c>
      <c r="AC151" s="55">
        <v>0</v>
      </c>
      <c r="AD151" s="55">
        <v>0</v>
      </c>
      <c r="AE151" s="55">
        <v>0</v>
      </c>
      <c r="AF151" s="55">
        <v>0</v>
      </c>
      <c r="AG151" s="55">
        <v>0</v>
      </c>
      <c r="AH151" s="55">
        <v>0</v>
      </c>
      <c r="AI151" s="55">
        <v>0</v>
      </c>
      <c r="AJ151" s="55">
        <v>0</v>
      </c>
      <c r="AK151" s="55">
        <v>0</v>
      </c>
      <c r="AL151" s="55">
        <v>0</v>
      </c>
      <c r="AM151" s="55">
        <v>0</v>
      </c>
      <c r="AN151" s="55">
        <v>0</v>
      </c>
      <c r="AO151" s="55">
        <v>0</v>
      </c>
      <c r="AP151" s="55">
        <v>0</v>
      </c>
      <c r="AQ151" s="55">
        <v>0</v>
      </c>
      <c r="AR151" s="55">
        <v>0</v>
      </c>
      <c r="AS151" s="55">
        <v>0</v>
      </c>
      <c r="AT151" s="55">
        <v>0</v>
      </c>
      <c r="AU151" s="55">
        <v>0</v>
      </c>
      <c r="AV151" s="55">
        <v>0</v>
      </c>
      <c r="AW151" s="55">
        <v>0</v>
      </c>
      <c r="AX151" s="55">
        <v>0</v>
      </c>
      <c r="AY151" s="55">
        <v>0</v>
      </c>
      <c r="AZ151" s="55">
        <v>0</v>
      </c>
    </row>
    <row r="152" spans="1:52" s="49" customFormat="1" ht="15" customHeight="1" x14ac:dyDescent="0.3">
      <c r="A152" s="50" t="s">
        <v>1327</v>
      </c>
      <c r="B152" s="51">
        <v>0</v>
      </c>
      <c r="C152" s="51">
        <v>0</v>
      </c>
      <c r="D152" s="51">
        <v>0</v>
      </c>
      <c r="E152" s="51">
        <v>0</v>
      </c>
      <c r="F152" s="51">
        <v>0</v>
      </c>
      <c r="G152" s="51">
        <v>0</v>
      </c>
      <c r="H152" s="51">
        <v>0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51">
        <v>0</v>
      </c>
      <c r="O152" s="51">
        <v>0</v>
      </c>
      <c r="P152" s="51">
        <v>0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1">
        <v>0</v>
      </c>
      <c r="AL152" s="51">
        <v>0</v>
      </c>
      <c r="AM152" s="51">
        <v>0</v>
      </c>
      <c r="AN152" s="51">
        <v>0</v>
      </c>
      <c r="AO152" s="51">
        <v>0</v>
      </c>
      <c r="AP152" s="51">
        <v>0</v>
      </c>
      <c r="AQ152" s="51">
        <v>0</v>
      </c>
      <c r="AR152" s="51">
        <v>0</v>
      </c>
      <c r="AS152" s="51">
        <v>0</v>
      </c>
      <c r="AT152" s="51">
        <v>0</v>
      </c>
      <c r="AU152" s="51">
        <v>0</v>
      </c>
      <c r="AV152" s="51">
        <v>350</v>
      </c>
      <c r="AW152" s="51">
        <v>350</v>
      </c>
      <c r="AX152" s="51">
        <v>350</v>
      </c>
      <c r="AY152" s="51">
        <v>350</v>
      </c>
      <c r="AZ152" s="51">
        <v>350</v>
      </c>
    </row>
    <row r="153" spans="1:52" s="49" customFormat="1" ht="15" customHeight="1" x14ac:dyDescent="0.3">
      <c r="A153" s="61" t="s">
        <v>1356</v>
      </c>
      <c r="B153" s="55">
        <v>0</v>
      </c>
      <c r="C153" s="55">
        <v>0</v>
      </c>
      <c r="D153" s="55">
        <v>0</v>
      </c>
      <c r="E153" s="55">
        <v>0</v>
      </c>
      <c r="F153" s="55">
        <v>0</v>
      </c>
      <c r="G153" s="55">
        <v>0</v>
      </c>
      <c r="H153" s="55">
        <v>0</v>
      </c>
      <c r="I153" s="55">
        <v>0</v>
      </c>
      <c r="J153" s="55">
        <v>0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55">
        <v>0</v>
      </c>
      <c r="Q153" s="55">
        <v>0</v>
      </c>
      <c r="R153" s="55">
        <v>0</v>
      </c>
      <c r="S153" s="55">
        <v>0</v>
      </c>
      <c r="T153" s="55">
        <v>0</v>
      </c>
      <c r="U153" s="55">
        <v>0</v>
      </c>
      <c r="V153" s="55">
        <v>0</v>
      </c>
      <c r="W153" s="55">
        <v>0</v>
      </c>
      <c r="X153" s="55">
        <v>0</v>
      </c>
      <c r="Y153" s="55">
        <v>0</v>
      </c>
      <c r="Z153" s="55">
        <v>0</v>
      </c>
      <c r="AA153" s="55">
        <v>0</v>
      </c>
      <c r="AB153" s="55">
        <v>0</v>
      </c>
      <c r="AC153" s="55">
        <v>0</v>
      </c>
      <c r="AD153" s="55">
        <v>0</v>
      </c>
      <c r="AE153" s="55">
        <v>0</v>
      </c>
      <c r="AF153" s="55">
        <v>0</v>
      </c>
      <c r="AG153" s="55">
        <v>0</v>
      </c>
      <c r="AH153" s="55">
        <v>0</v>
      </c>
      <c r="AI153" s="55">
        <v>0</v>
      </c>
      <c r="AJ153" s="55">
        <v>0</v>
      </c>
      <c r="AK153" s="55">
        <v>0</v>
      </c>
      <c r="AL153" s="55">
        <v>0</v>
      </c>
      <c r="AM153" s="55">
        <v>0</v>
      </c>
      <c r="AN153" s="55">
        <v>0</v>
      </c>
      <c r="AO153" s="55">
        <v>0</v>
      </c>
      <c r="AP153" s="55">
        <v>0</v>
      </c>
      <c r="AQ153" s="55">
        <v>0</v>
      </c>
      <c r="AR153" s="55">
        <v>0</v>
      </c>
      <c r="AS153" s="55">
        <v>0</v>
      </c>
      <c r="AT153" s="55">
        <v>0</v>
      </c>
      <c r="AU153" s="55">
        <v>0</v>
      </c>
      <c r="AV153" s="55">
        <v>0</v>
      </c>
      <c r="AW153" s="55">
        <v>0</v>
      </c>
      <c r="AX153" s="55">
        <v>0</v>
      </c>
      <c r="AY153" s="55">
        <v>0</v>
      </c>
      <c r="AZ153" s="55">
        <v>0</v>
      </c>
    </row>
    <row r="154" spans="1:52" s="49" customFormat="1" ht="15" customHeight="1" x14ac:dyDescent="0.3">
      <c r="A154" s="61" t="s">
        <v>1357</v>
      </c>
      <c r="B154" s="55">
        <v>0</v>
      </c>
      <c r="C154" s="55">
        <v>0</v>
      </c>
      <c r="D154" s="55">
        <v>0</v>
      </c>
      <c r="E154" s="55">
        <v>0</v>
      </c>
      <c r="F154" s="55">
        <v>0</v>
      </c>
      <c r="G154" s="55">
        <v>0</v>
      </c>
      <c r="H154" s="55">
        <v>0</v>
      </c>
      <c r="I154" s="55">
        <v>0</v>
      </c>
      <c r="J154" s="55">
        <v>0</v>
      </c>
      <c r="K154" s="55">
        <v>0</v>
      </c>
      <c r="L154" s="55">
        <v>0</v>
      </c>
      <c r="M154" s="55">
        <v>0</v>
      </c>
      <c r="N154" s="55">
        <v>0</v>
      </c>
      <c r="O154" s="55">
        <v>0</v>
      </c>
      <c r="P154" s="55">
        <v>0</v>
      </c>
      <c r="Q154" s="55">
        <v>0</v>
      </c>
      <c r="R154" s="55">
        <v>0</v>
      </c>
      <c r="S154" s="55">
        <v>0</v>
      </c>
      <c r="T154" s="55">
        <v>0</v>
      </c>
      <c r="U154" s="55">
        <v>0</v>
      </c>
      <c r="V154" s="55">
        <v>0</v>
      </c>
      <c r="W154" s="55">
        <v>0</v>
      </c>
      <c r="X154" s="55">
        <v>0</v>
      </c>
      <c r="Y154" s="55">
        <v>0</v>
      </c>
      <c r="Z154" s="55">
        <v>0</v>
      </c>
      <c r="AA154" s="55">
        <v>0</v>
      </c>
      <c r="AB154" s="55">
        <v>0</v>
      </c>
      <c r="AC154" s="55">
        <v>0</v>
      </c>
      <c r="AD154" s="55">
        <v>0</v>
      </c>
      <c r="AE154" s="55">
        <v>0</v>
      </c>
      <c r="AF154" s="55">
        <v>0</v>
      </c>
      <c r="AG154" s="55">
        <v>0</v>
      </c>
      <c r="AH154" s="55">
        <v>0</v>
      </c>
      <c r="AI154" s="55">
        <v>0</v>
      </c>
      <c r="AJ154" s="55">
        <v>0</v>
      </c>
      <c r="AK154" s="55">
        <v>0</v>
      </c>
      <c r="AL154" s="55">
        <v>0</v>
      </c>
      <c r="AM154" s="55">
        <v>0</v>
      </c>
      <c r="AN154" s="55">
        <v>0</v>
      </c>
      <c r="AO154" s="55">
        <v>0</v>
      </c>
      <c r="AP154" s="55">
        <v>0</v>
      </c>
      <c r="AQ154" s="55">
        <v>0</v>
      </c>
      <c r="AR154" s="55">
        <v>0</v>
      </c>
      <c r="AS154" s="55">
        <v>0</v>
      </c>
      <c r="AT154" s="55">
        <v>0</v>
      </c>
      <c r="AU154" s="55">
        <v>0</v>
      </c>
      <c r="AV154" s="55">
        <v>350</v>
      </c>
      <c r="AW154" s="55">
        <v>350</v>
      </c>
      <c r="AX154" s="55">
        <v>350</v>
      </c>
      <c r="AY154" s="55">
        <v>350</v>
      </c>
      <c r="AZ154" s="55">
        <v>350</v>
      </c>
    </row>
    <row r="155" spans="1:52" s="49" customFormat="1" ht="15" customHeight="1" x14ac:dyDescent="0.3">
      <c r="A155" s="61" t="s">
        <v>1358</v>
      </c>
      <c r="B155" s="55">
        <v>0</v>
      </c>
      <c r="C155" s="55">
        <v>0</v>
      </c>
      <c r="D155" s="55">
        <v>0</v>
      </c>
      <c r="E155" s="55">
        <v>0</v>
      </c>
      <c r="F155" s="55">
        <v>0</v>
      </c>
      <c r="G155" s="55">
        <v>0</v>
      </c>
      <c r="H155" s="55">
        <v>0</v>
      </c>
      <c r="I155" s="55">
        <v>0</v>
      </c>
      <c r="J155" s="55">
        <v>0</v>
      </c>
      <c r="K155" s="55">
        <v>0</v>
      </c>
      <c r="L155" s="55">
        <v>0</v>
      </c>
      <c r="M155" s="55">
        <v>0</v>
      </c>
      <c r="N155" s="55">
        <v>0</v>
      </c>
      <c r="O155" s="55">
        <v>0</v>
      </c>
      <c r="P155" s="55">
        <v>0</v>
      </c>
      <c r="Q155" s="55">
        <v>0</v>
      </c>
      <c r="R155" s="55">
        <v>0</v>
      </c>
      <c r="S155" s="55">
        <v>0</v>
      </c>
      <c r="T155" s="55">
        <v>0</v>
      </c>
      <c r="U155" s="55">
        <v>0</v>
      </c>
      <c r="V155" s="55">
        <v>0</v>
      </c>
      <c r="W155" s="55">
        <v>0</v>
      </c>
      <c r="X155" s="55">
        <v>0</v>
      </c>
      <c r="Y155" s="55">
        <v>0</v>
      </c>
      <c r="Z155" s="55">
        <v>0</v>
      </c>
      <c r="AA155" s="55">
        <v>0</v>
      </c>
      <c r="AB155" s="55">
        <v>0</v>
      </c>
      <c r="AC155" s="55">
        <v>0</v>
      </c>
      <c r="AD155" s="55">
        <v>0</v>
      </c>
      <c r="AE155" s="55">
        <v>0</v>
      </c>
      <c r="AF155" s="55">
        <v>0</v>
      </c>
      <c r="AG155" s="55">
        <v>0</v>
      </c>
      <c r="AH155" s="55">
        <v>0</v>
      </c>
      <c r="AI155" s="55">
        <v>0</v>
      </c>
      <c r="AJ155" s="55">
        <v>0</v>
      </c>
      <c r="AK155" s="55">
        <v>0</v>
      </c>
      <c r="AL155" s="55">
        <v>0</v>
      </c>
      <c r="AM155" s="55">
        <v>0</v>
      </c>
      <c r="AN155" s="55">
        <v>0</v>
      </c>
      <c r="AO155" s="55">
        <v>0</v>
      </c>
      <c r="AP155" s="55">
        <v>0</v>
      </c>
      <c r="AQ155" s="55">
        <v>0</v>
      </c>
      <c r="AR155" s="55">
        <v>0</v>
      </c>
      <c r="AS155" s="55">
        <v>0</v>
      </c>
      <c r="AT155" s="55">
        <v>0</v>
      </c>
      <c r="AU155" s="55">
        <v>0</v>
      </c>
      <c r="AV155" s="55">
        <v>0</v>
      </c>
      <c r="AW155" s="55">
        <v>0</v>
      </c>
      <c r="AX155" s="55">
        <v>0</v>
      </c>
      <c r="AY155" s="55">
        <v>0</v>
      </c>
      <c r="AZ155" s="55">
        <v>0</v>
      </c>
    </row>
    <row r="156" spans="1:52" s="49" customFormat="1" ht="15" customHeight="1" x14ac:dyDescent="0.3">
      <c r="A156" s="61" t="s">
        <v>1347</v>
      </c>
      <c r="B156" s="55">
        <v>0</v>
      </c>
      <c r="C156" s="55">
        <v>0</v>
      </c>
      <c r="D156" s="55">
        <v>0</v>
      </c>
      <c r="E156" s="55">
        <v>0</v>
      </c>
      <c r="F156" s="55">
        <v>0</v>
      </c>
      <c r="G156" s="55">
        <v>0</v>
      </c>
      <c r="H156" s="55">
        <v>0</v>
      </c>
      <c r="I156" s="55">
        <v>0</v>
      </c>
      <c r="J156" s="55">
        <v>0</v>
      </c>
      <c r="K156" s="55">
        <v>0</v>
      </c>
      <c r="L156" s="55">
        <v>0</v>
      </c>
      <c r="M156" s="55">
        <v>0</v>
      </c>
      <c r="N156" s="55">
        <v>0</v>
      </c>
      <c r="O156" s="55">
        <v>0</v>
      </c>
      <c r="P156" s="55">
        <v>0</v>
      </c>
      <c r="Q156" s="55">
        <v>0</v>
      </c>
      <c r="R156" s="55">
        <v>0</v>
      </c>
      <c r="S156" s="55">
        <v>0</v>
      </c>
      <c r="T156" s="55">
        <v>0</v>
      </c>
      <c r="U156" s="55">
        <v>0</v>
      </c>
      <c r="V156" s="55">
        <v>0</v>
      </c>
      <c r="W156" s="55">
        <v>0</v>
      </c>
      <c r="X156" s="55">
        <v>0</v>
      </c>
      <c r="Y156" s="55">
        <v>0</v>
      </c>
      <c r="Z156" s="55">
        <v>0</v>
      </c>
      <c r="AA156" s="55">
        <v>0</v>
      </c>
      <c r="AB156" s="55">
        <v>0</v>
      </c>
      <c r="AC156" s="55">
        <v>0</v>
      </c>
      <c r="AD156" s="55">
        <v>0</v>
      </c>
      <c r="AE156" s="55">
        <v>0</v>
      </c>
      <c r="AF156" s="55">
        <v>0</v>
      </c>
      <c r="AG156" s="55">
        <v>0</v>
      </c>
      <c r="AH156" s="55">
        <v>0</v>
      </c>
      <c r="AI156" s="55">
        <v>0</v>
      </c>
      <c r="AJ156" s="55">
        <v>0</v>
      </c>
      <c r="AK156" s="55">
        <v>0</v>
      </c>
      <c r="AL156" s="55">
        <v>0</v>
      </c>
      <c r="AM156" s="55">
        <v>0</v>
      </c>
      <c r="AN156" s="55">
        <v>0</v>
      </c>
      <c r="AO156" s="55">
        <v>0</v>
      </c>
      <c r="AP156" s="55">
        <v>0</v>
      </c>
      <c r="AQ156" s="55">
        <v>0</v>
      </c>
      <c r="AR156" s="55">
        <v>0</v>
      </c>
      <c r="AS156" s="55">
        <v>0</v>
      </c>
      <c r="AT156" s="55">
        <v>0</v>
      </c>
      <c r="AU156" s="55">
        <v>0</v>
      </c>
      <c r="AV156" s="55">
        <v>0</v>
      </c>
      <c r="AW156" s="55">
        <v>0</v>
      </c>
      <c r="AX156" s="55">
        <v>0</v>
      </c>
      <c r="AY156" s="55">
        <v>0</v>
      </c>
      <c r="AZ156" s="55">
        <v>0</v>
      </c>
    </row>
    <row r="157" spans="1:52" s="49" customFormat="1" ht="15" customHeight="1" x14ac:dyDescent="0.3">
      <c r="A157" s="50" t="s">
        <v>1328</v>
      </c>
      <c r="B157" s="51">
        <v>0</v>
      </c>
      <c r="C157" s="51">
        <v>0</v>
      </c>
      <c r="D157" s="51">
        <v>0</v>
      </c>
      <c r="E157" s="51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51">
        <v>0</v>
      </c>
      <c r="M157" s="51">
        <v>0</v>
      </c>
      <c r="N157" s="51">
        <v>0</v>
      </c>
      <c r="O157" s="51">
        <v>0</v>
      </c>
      <c r="P157" s="51">
        <v>0</v>
      </c>
      <c r="Q157" s="51">
        <v>0</v>
      </c>
      <c r="R157" s="51">
        <v>0</v>
      </c>
      <c r="S157" s="51">
        <v>0</v>
      </c>
      <c r="T157" s="51">
        <v>0</v>
      </c>
      <c r="U157" s="51">
        <v>0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1">
        <v>0</v>
      </c>
      <c r="AL157" s="51">
        <v>0</v>
      </c>
      <c r="AM157" s="51">
        <v>0</v>
      </c>
      <c r="AN157" s="51">
        <v>0</v>
      </c>
      <c r="AO157" s="51">
        <v>0</v>
      </c>
      <c r="AP157" s="51">
        <v>0</v>
      </c>
      <c r="AQ157" s="51">
        <v>940</v>
      </c>
      <c r="AR157" s="51">
        <v>1880</v>
      </c>
      <c r="AS157" s="51">
        <v>2820</v>
      </c>
      <c r="AT157" s="51">
        <v>3860</v>
      </c>
      <c r="AU157" s="51">
        <v>4800</v>
      </c>
      <c r="AV157" s="51">
        <v>6970</v>
      </c>
      <c r="AW157" s="51">
        <v>9900</v>
      </c>
      <c r="AX157" s="51">
        <v>13010</v>
      </c>
      <c r="AY157" s="51">
        <v>14610</v>
      </c>
      <c r="AZ157" s="51">
        <v>19910</v>
      </c>
    </row>
    <row r="158" spans="1:52" s="49" customFormat="1" ht="15" customHeight="1" x14ac:dyDescent="0.3">
      <c r="A158" s="61" t="s">
        <v>1345</v>
      </c>
      <c r="B158" s="55">
        <v>0</v>
      </c>
      <c r="C158" s="55">
        <v>0</v>
      </c>
      <c r="D158" s="55">
        <v>0</v>
      </c>
      <c r="E158" s="55">
        <v>0</v>
      </c>
      <c r="F158" s="55">
        <v>0</v>
      </c>
      <c r="G158" s="55">
        <v>0</v>
      </c>
      <c r="H158" s="55">
        <v>0</v>
      </c>
      <c r="I158" s="55">
        <v>0</v>
      </c>
      <c r="J158" s="55">
        <v>0</v>
      </c>
      <c r="K158" s="55">
        <v>0</v>
      </c>
      <c r="L158" s="55">
        <v>0</v>
      </c>
      <c r="M158" s="55">
        <v>0</v>
      </c>
      <c r="N158" s="55">
        <v>0</v>
      </c>
      <c r="O158" s="55">
        <v>0</v>
      </c>
      <c r="P158" s="55">
        <v>0</v>
      </c>
      <c r="Q158" s="55">
        <v>0</v>
      </c>
      <c r="R158" s="55">
        <v>0</v>
      </c>
      <c r="S158" s="55">
        <v>0</v>
      </c>
      <c r="T158" s="55">
        <v>0</v>
      </c>
      <c r="U158" s="55">
        <v>0</v>
      </c>
      <c r="V158" s="55">
        <v>0</v>
      </c>
      <c r="W158" s="55">
        <v>0</v>
      </c>
      <c r="X158" s="55">
        <v>0</v>
      </c>
      <c r="Y158" s="55">
        <v>0</v>
      </c>
      <c r="Z158" s="55">
        <v>0</v>
      </c>
      <c r="AA158" s="55">
        <v>0</v>
      </c>
      <c r="AB158" s="55">
        <v>0</v>
      </c>
      <c r="AC158" s="55">
        <v>0</v>
      </c>
      <c r="AD158" s="55">
        <v>0</v>
      </c>
      <c r="AE158" s="55">
        <v>0</v>
      </c>
      <c r="AF158" s="55">
        <v>0</v>
      </c>
      <c r="AG158" s="55">
        <v>0</v>
      </c>
      <c r="AH158" s="55">
        <v>0</v>
      </c>
      <c r="AI158" s="55">
        <v>0</v>
      </c>
      <c r="AJ158" s="55">
        <v>0</v>
      </c>
      <c r="AK158" s="55">
        <v>0</v>
      </c>
      <c r="AL158" s="55">
        <v>0</v>
      </c>
      <c r="AM158" s="55">
        <v>0</v>
      </c>
      <c r="AN158" s="55">
        <v>0</v>
      </c>
      <c r="AO158" s="55">
        <v>0</v>
      </c>
      <c r="AP158" s="55">
        <v>0</v>
      </c>
      <c r="AQ158" s="55">
        <v>940</v>
      </c>
      <c r="AR158" s="55">
        <v>1880</v>
      </c>
      <c r="AS158" s="55">
        <v>2820</v>
      </c>
      <c r="AT158" s="55">
        <v>3860</v>
      </c>
      <c r="AU158" s="55">
        <v>4800</v>
      </c>
      <c r="AV158" s="55">
        <v>6970</v>
      </c>
      <c r="AW158" s="55">
        <v>9900</v>
      </c>
      <c r="AX158" s="55">
        <v>13010</v>
      </c>
      <c r="AY158" s="55">
        <v>14610</v>
      </c>
      <c r="AZ158" s="55">
        <v>19910</v>
      </c>
    </row>
    <row r="159" spans="1:52" s="49" customFormat="1" ht="15" customHeight="1" x14ac:dyDescent="0.3">
      <c r="A159" s="61" t="s">
        <v>1346</v>
      </c>
      <c r="B159" s="55">
        <v>0</v>
      </c>
      <c r="C159" s="55">
        <v>0</v>
      </c>
      <c r="D159" s="55">
        <v>0</v>
      </c>
      <c r="E159" s="55">
        <v>0</v>
      </c>
      <c r="F159" s="55">
        <v>0</v>
      </c>
      <c r="G159" s="55">
        <v>0</v>
      </c>
      <c r="H159" s="55">
        <v>0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  <c r="N159" s="55">
        <v>0</v>
      </c>
      <c r="O159" s="55">
        <v>0</v>
      </c>
      <c r="P159" s="55">
        <v>0</v>
      </c>
      <c r="Q159" s="55">
        <v>0</v>
      </c>
      <c r="R159" s="55">
        <v>0</v>
      </c>
      <c r="S159" s="55">
        <v>0</v>
      </c>
      <c r="T159" s="55">
        <v>0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55">
        <v>0</v>
      </c>
      <c r="AA159" s="55">
        <v>0</v>
      </c>
      <c r="AB159" s="55">
        <v>0</v>
      </c>
      <c r="AC159" s="55">
        <v>0</v>
      </c>
      <c r="AD159" s="55">
        <v>0</v>
      </c>
      <c r="AE159" s="55">
        <v>0</v>
      </c>
      <c r="AF159" s="55">
        <v>0</v>
      </c>
      <c r="AG159" s="55">
        <v>0</v>
      </c>
      <c r="AH159" s="55">
        <v>0</v>
      </c>
      <c r="AI159" s="55">
        <v>0</v>
      </c>
      <c r="AJ159" s="55">
        <v>0</v>
      </c>
      <c r="AK159" s="55">
        <v>0</v>
      </c>
      <c r="AL159" s="55">
        <v>0</v>
      </c>
      <c r="AM159" s="55">
        <v>0</v>
      </c>
      <c r="AN159" s="55">
        <v>0</v>
      </c>
      <c r="AO159" s="55">
        <v>0</v>
      </c>
      <c r="AP159" s="55">
        <v>0</v>
      </c>
      <c r="AQ159" s="55">
        <v>0</v>
      </c>
      <c r="AR159" s="55">
        <v>0</v>
      </c>
      <c r="AS159" s="55">
        <v>0</v>
      </c>
      <c r="AT159" s="55">
        <v>0</v>
      </c>
      <c r="AU159" s="55">
        <v>0</v>
      </c>
      <c r="AV159" s="55">
        <v>0</v>
      </c>
      <c r="AW159" s="55">
        <v>0</v>
      </c>
      <c r="AX159" s="55">
        <v>0</v>
      </c>
      <c r="AY159" s="55">
        <v>0</v>
      </c>
      <c r="AZ159" s="55">
        <v>0</v>
      </c>
    </row>
    <row r="160" spans="1:52" s="49" customFormat="1" ht="15" customHeight="1" x14ac:dyDescent="0.3">
      <c r="A160" s="61" t="s">
        <v>1347</v>
      </c>
      <c r="B160" s="55">
        <v>0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0</v>
      </c>
      <c r="S160" s="55">
        <v>0</v>
      </c>
      <c r="T160" s="55">
        <v>0</v>
      </c>
      <c r="U160" s="55">
        <v>0</v>
      </c>
      <c r="V160" s="55">
        <v>0</v>
      </c>
      <c r="W160" s="55">
        <v>0</v>
      </c>
      <c r="X160" s="55">
        <v>0</v>
      </c>
      <c r="Y160" s="55">
        <v>0</v>
      </c>
      <c r="Z160" s="55">
        <v>0</v>
      </c>
      <c r="AA160" s="55">
        <v>0</v>
      </c>
      <c r="AB160" s="55">
        <v>0</v>
      </c>
      <c r="AC160" s="55">
        <v>0</v>
      </c>
      <c r="AD160" s="55">
        <v>0</v>
      </c>
      <c r="AE160" s="55">
        <v>0</v>
      </c>
      <c r="AF160" s="55">
        <v>0</v>
      </c>
      <c r="AG160" s="55">
        <v>0</v>
      </c>
      <c r="AH160" s="55">
        <v>0</v>
      </c>
      <c r="AI160" s="55">
        <v>0</v>
      </c>
      <c r="AJ160" s="55">
        <v>0</v>
      </c>
      <c r="AK160" s="55">
        <v>0</v>
      </c>
      <c r="AL160" s="55">
        <v>0</v>
      </c>
      <c r="AM160" s="55">
        <v>0</v>
      </c>
      <c r="AN160" s="55">
        <v>0</v>
      </c>
      <c r="AO160" s="55">
        <v>0</v>
      </c>
      <c r="AP160" s="55">
        <v>0</v>
      </c>
      <c r="AQ160" s="55">
        <v>0</v>
      </c>
      <c r="AR160" s="55">
        <v>0</v>
      </c>
      <c r="AS160" s="55">
        <v>0</v>
      </c>
      <c r="AT160" s="55">
        <v>0</v>
      </c>
      <c r="AU160" s="55">
        <v>0</v>
      </c>
      <c r="AV160" s="55">
        <v>0</v>
      </c>
      <c r="AW160" s="55">
        <v>0</v>
      </c>
      <c r="AX160" s="55">
        <v>0</v>
      </c>
      <c r="AY160" s="55">
        <v>0</v>
      </c>
      <c r="AZ160" s="55">
        <v>0</v>
      </c>
    </row>
    <row r="161" spans="1:52" s="49" customFormat="1" ht="15" customHeight="1" x14ac:dyDescent="0.3">
      <c r="A161" s="61" t="s">
        <v>1348</v>
      </c>
      <c r="B161" s="55">
        <v>0</v>
      </c>
      <c r="C161" s="55">
        <v>0</v>
      </c>
      <c r="D161" s="55">
        <v>0</v>
      </c>
      <c r="E161" s="55">
        <v>0</v>
      </c>
      <c r="F161" s="55">
        <v>0</v>
      </c>
      <c r="G161" s="55">
        <v>0</v>
      </c>
      <c r="H161" s="55">
        <v>0</v>
      </c>
      <c r="I161" s="55">
        <v>0</v>
      </c>
      <c r="J161" s="55">
        <v>0</v>
      </c>
      <c r="K161" s="55">
        <v>0</v>
      </c>
      <c r="L161" s="55">
        <v>0</v>
      </c>
      <c r="M161" s="55">
        <v>0</v>
      </c>
      <c r="N161" s="55">
        <v>0</v>
      </c>
      <c r="O161" s="55">
        <v>0</v>
      </c>
      <c r="P161" s="55">
        <v>0</v>
      </c>
      <c r="Q161" s="55">
        <v>0</v>
      </c>
      <c r="R161" s="55">
        <v>0</v>
      </c>
      <c r="S161" s="55">
        <v>0</v>
      </c>
      <c r="T161" s="55">
        <v>0</v>
      </c>
      <c r="U161" s="55">
        <v>0</v>
      </c>
      <c r="V161" s="55">
        <v>0</v>
      </c>
      <c r="W161" s="55">
        <v>0</v>
      </c>
      <c r="X161" s="55">
        <v>0</v>
      </c>
      <c r="Y161" s="55">
        <v>0</v>
      </c>
      <c r="Z161" s="55">
        <v>0</v>
      </c>
      <c r="AA161" s="55">
        <v>0</v>
      </c>
      <c r="AB161" s="55">
        <v>0</v>
      </c>
      <c r="AC161" s="55">
        <v>0</v>
      </c>
      <c r="AD161" s="55">
        <v>0</v>
      </c>
      <c r="AE161" s="55">
        <v>0</v>
      </c>
      <c r="AF161" s="55">
        <v>0</v>
      </c>
      <c r="AG161" s="55">
        <v>0</v>
      </c>
      <c r="AH161" s="55">
        <v>0</v>
      </c>
      <c r="AI161" s="55">
        <v>0</v>
      </c>
      <c r="AJ161" s="55">
        <v>0</v>
      </c>
      <c r="AK161" s="55">
        <v>0</v>
      </c>
      <c r="AL161" s="55">
        <v>0</v>
      </c>
      <c r="AM161" s="55">
        <v>0</v>
      </c>
      <c r="AN161" s="55">
        <v>0</v>
      </c>
      <c r="AO161" s="55">
        <v>0</v>
      </c>
      <c r="AP161" s="55">
        <v>0</v>
      </c>
      <c r="AQ161" s="55">
        <v>0</v>
      </c>
      <c r="AR161" s="55">
        <v>0</v>
      </c>
      <c r="AS161" s="55">
        <v>0</v>
      </c>
      <c r="AT161" s="55">
        <v>0</v>
      </c>
      <c r="AU161" s="55">
        <v>0</v>
      </c>
      <c r="AV161" s="55">
        <v>0</v>
      </c>
      <c r="AW161" s="55">
        <v>0</v>
      </c>
      <c r="AX161" s="55">
        <v>0</v>
      </c>
      <c r="AY161" s="55">
        <v>0</v>
      </c>
      <c r="AZ161" s="55">
        <v>0</v>
      </c>
    </row>
    <row r="162" spans="1:52" s="49" customFormat="1" ht="15" customHeight="1" x14ac:dyDescent="0.3">
      <c r="A162" s="50" t="s">
        <v>1329</v>
      </c>
      <c r="B162" s="51">
        <v>0</v>
      </c>
      <c r="C162" s="51">
        <v>0</v>
      </c>
      <c r="D162" s="51">
        <v>0</v>
      </c>
      <c r="E162" s="51">
        <v>0</v>
      </c>
      <c r="F162" s="51">
        <v>0</v>
      </c>
      <c r="G162" s="51">
        <v>0</v>
      </c>
      <c r="H162" s="51">
        <v>0</v>
      </c>
      <c r="I162" s="51">
        <v>0</v>
      </c>
      <c r="J162" s="51">
        <v>0</v>
      </c>
      <c r="K162" s="51">
        <v>0</v>
      </c>
      <c r="L162" s="51">
        <v>0</v>
      </c>
      <c r="M162" s="51">
        <v>0</v>
      </c>
      <c r="N162" s="51">
        <v>0</v>
      </c>
      <c r="O162" s="51">
        <v>0</v>
      </c>
      <c r="P162" s="51">
        <v>0</v>
      </c>
      <c r="Q162" s="51">
        <v>0</v>
      </c>
      <c r="R162" s="51">
        <v>0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1">
        <v>0</v>
      </c>
      <c r="AL162" s="51">
        <v>0</v>
      </c>
      <c r="AM162" s="51">
        <v>0</v>
      </c>
      <c r="AN162" s="51">
        <v>0</v>
      </c>
      <c r="AO162" s="51">
        <v>0</v>
      </c>
      <c r="AP162" s="51">
        <v>0</v>
      </c>
      <c r="AQ162" s="51">
        <v>0</v>
      </c>
      <c r="AR162" s="51">
        <v>0</v>
      </c>
      <c r="AS162" s="51">
        <v>0</v>
      </c>
      <c r="AT162" s="51">
        <v>0</v>
      </c>
      <c r="AU162" s="51">
        <v>0</v>
      </c>
      <c r="AV162" s="51">
        <v>0</v>
      </c>
      <c r="AW162" s="51">
        <v>0</v>
      </c>
      <c r="AX162" s="51">
        <v>0</v>
      </c>
      <c r="AY162" s="51">
        <v>0</v>
      </c>
      <c r="AZ162" s="51">
        <v>0</v>
      </c>
    </row>
    <row r="163" spans="1:52" s="49" customFormat="1" ht="15" customHeight="1" x14ac:dyDescent="0.3">
      <c r="A163" s="50" t="s">
        <v>1330</v>
      </c>
      <c r="B163" s="51">
        <v>0</v>
      </c>
      <c r="C163" s="51">
        <v>0</v>
      </c>
      <c r="D163" s="51">
        <v>0</v>
      </c>
      <c r="E163" s="51">
        <v>0</v>
      </c>
      <c r="F163" s="51">
        <v>0</v>
      </c>
      <c r="G163" s="51">
        <v>0</v>
      </c>
      <c r="H163" s="51">
        <v>0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v>0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1">
        <v>0</v>
      </c>
      <c r="AL163" s="51">
        <v>0</v>
      </c>
      <c r="AM163" s="51">
        <v>0</v>
      </c>
      <c r="AN163" s="51">
        <v>0</v>
      </c>
      <c r="AO163" s="51">
        <v>0</v>
      </c>
      <c r="AP163" s="51">
        <v>0</v>
      </c>
      <c r="AQ163" s="51">
        <v>0</v>
      </c>
      <c r="AR163" s="51">
        <v>0</v>
      </c>
      <c r="AS163" s="51">
        <v>0</v>
      </c>
      <c r="AT163" s="51">
        <v>0</v>
      </c>
      <c r="AU163" s="51">
        <v>0</v>
      </c>
      <c r="AV163" s="51">
        <v>0</v>
      </c>
      <c r="AW163" s="51">
        <v>0</v>
      </c>
      <c r="AX163" s="51">
        <v>0</v>
      </c>
      <c r="AY163" s="51">
        <v>0</v>
      </c>
      <c r="AZ163" s="51">
        <v>0</v>
      </c>
    </row>
    <row r="164" spans="1:52" s="49" customFormat="1" ht="15" customHeight="1" x14ac:dyDescent="0.3">
      <c r="A164" s="50" t="s">
        <v>1331</v>
      </c>
      <c r="B164" s="51">
        <v>0</v>
      </c>
      <c r="C164" s="51">
        <v>0</v>
      </c>
      <c r="D164" s="51">
        <v>0</v>
      </c>
      <c r="E164" s="51">
        <v>0</v>
      </c>
      <c r="F164" s="51">
        <v>0</v>
      </c>
      <c r="G164" s="51">
        <v>0</v>
      </c>
      <c r="H164" s="51">
        <v>0</v>
      </c>
      <c r="I164" s="51">
        <v>0</v>
      </c>
      <c r="J164" s="51">
        <v>0</v>
      </c>
      <c r="K164" s="51">
        <v>0</v>
      </c>
      <c r="L164" s="51">
        <v>0</v>
      </c>
      <c r="M164" s="51">
        <v>0</v>
      </c>
      <c r="N164" s="51">
        <v>0</v>
      </c>
      <c r="O164" s="51">
        <v>0</v>
      </c>
      <c r="P164" s="51">
        <v>0</v>
      </c>
      <c r="Q164" s="51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1">
        <v>0</v>
      </c>
      <c r="AL164" s="51">
        <v>0</v>
      </c>
      <c r="AM164" s="51">
        <v>0</v>
      </c>
      <c r="AN164" s="51">
        <v>0</v>
      </c>
      <c r="AO164" s="51">
        <v>0</v>
      </c>
      <c r="AP164" s="51">
        <v>0</v>
      </c>
      <c r="AQ164" s="51">
        <v>0</v>
      </c>
      <c r="AR164" s="51">
        <v>0</v>
      </c>
      <c r="AS164" s="51">
        <v>0</v>
      </c>
      <c r="AT164" s="51">
        <v>0</v>
      </c>
      <c r="AU164" s="51">
        <v>0</v>
      </c>
      <c r="AV164" s="51">
        <v>0</v>
      </c>
      <c r="AW164" s="51">
        <v>0</v>
      </c>
      <c r="AX164" s="51">
        <v>0</v>
      </c>
      <c r="AY164" s="51">
        <v>0</v>
      </c>
      <c r="AZ164" s="51">
        <v>0</v>
      </c>
    </row>
    <row r="165" spans="1:52" s="49" customFormat="1" ht="15" customHeight="1" x14ac:dyDescent="0.3">
      <c r="A165" s="61" t="s">
        <v>1345</v>
      </c>
      <c r="B165" s="55">
        <v>0</v>
      </c>
      <c r="C165" s="55">
        <v>0</v>
      </c>
      <c r="D165" s="55">
        <v>0</v>
      </c>
      <c r="E165" s="55">
        <v>0</v>
      </c>
      <c r="F165" s="55">
        <v>0</v>
      </c>
      <c r="G165" s="55">
        <v>0</v>
      </c>
      <c r="H165" s="55">
        <v>0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  <c r="N165" s="55">
        <v>0</v>
      </c>
      <c r="O165" s="55">
        <v>0</v>
      </c>
      <c r="P165" s="55">
        <v>0</v>
      </c>
      <c r="Q165" s="55">
        <v>0</v>
      </c>
      <c r="R165" s="55">
        <v>0</v>
      </c>
      <c r="S165" s="55">
        <v>0</v>
      </c>
      <c r="T165" s="55">
        <v>0</v>
      </c>
      <c r="U165" s="55">
        <v>0</v>
      </c>
      <c r="V165" s="55">
        <v>0</v>
      </c>
      <c r="W165" s="55">
        <v>0</v>
      </c>
      <c r="X165" s="55">
        <v>0</v>
      </c>
      <c r="Y165" s="55">
        <v>0</v>
      </c>
      <c r="Z165" s="55">
        <v>0</v>
      </c>
      <c r="AA165" s="55">
        <v>0</v>
      </c>
      <c r="AB165" s="55">
        <v>0</v>
      </c>
      <c r="AC165" s="55">
        <v>0</v>
      </c>
      <c r="AD165" s="55">
        <v>0</v>
      </c>
      <c r="AE165" s="55">
        <v>0</v>
      </c>
      <c r="AF165" s="55">
        <v>0</v>
      </c>
      <c r="AG165" s="55">
        <v>0</v>
      </c>
      <c r="AH165" s="55">
        <v>0</v>
      </c>
      <c r="AI165" s="55">
        <v>0</v>
      </c>
      <c r="AJ165" s="55">
        <v>0</v>
      </c>
      <c r="AK165" s="55">
        <v>0</v>
      </c>
      <c r="AL165" s="55">
        <v>0</v>
      </c>
      <c r="AM165" s="55">
        <v>0</v>
      </c>
      <c r="AN165" s="55">
        <v>0</v>
      </c>
      <c r="AO165" s="55">
        <v>0</v>
      </c>
      <c r="AP165" s="55">
        <v>0</v>
      </c>
      <c r="AQ165" s="55">
        <v>0</v>
      </c>
      <c r="AR165" s="55">
        <v>0</v>
      </c>
      <c r="AS165" s="55">
        <v>0</v>
      </c>
      <c r="AT165" s="55">
        <v>0</v>
      </c>
      <c r="AU165" s="55">
        <v>0</v>
      </c>
      <c r="AV165" s="55">
        <v>0</v>
      </c>
      <c r="AW165" s="55">
        <v>0</v>
      </c>
      <c r="AX165" s="55">
        <v>0</v>
      </c>
      <c r="AY165" s="55">
        <v>0</v>
      </c>
      <c r="AZ165" s="55">
        <v>0</v>
      </c>
    </row>
    <row r="166" spans="1:52" s="49" customFormat="1" ht="15" customHeight="1" x14ac:dyDescent="0.3">
      <c r="A166" s="61" t="s">
        <v>1346</v>
      </c>
      <c r="B166" s="55">
        <v>0</v>
      </c>
      <c r="C166" s="55">
        <v>0</v>
      </c>
      <c r="D166" s="55">
        <v>0</v>
      </c>
      <c r="E166" s="55">
        <v>0</v>
      </c>
      <c r="F166" s="55">
        <v>0</v>
      </c>
      <c r="G166" s="55">
        <v>0</v>
      </c>
      <c r="H166" s="55">
        <v>0</v>
      </c>
      <c r="I166" s="55">
        <v>0</v>
      </c>
      <c r="J166" s="55">
        <v>0</v>
      </c>
      <c r="K166" s="55">
        <v>0</v>
      </c>
      <c r="L166" s="55">
        <v>0</v>
      </c>
      <c r="M166" s="55">
        <v>0</v>
      </c>
      <c r="N166" s="55">
        <v>0</v>
      </c>
      <c r="O166" s="55">
        <v>0</v>
      </c>
      <c r="P166" s="55">
        <v>0</v>
      </c>
      <c r="Q166" s="55">
        <v>0</v>
      </c>
      <c r="R166" s="55">
        <v>0</v>
      </c>
      <c r="S166" s="55">
        <v>0</v>
      </c>
      <c r="T166" s="55">
        <v>0</v>
      </c>
      <c r="U166" s="55">
        <v>0</v>
      </c>
      <c r="V166" s="55">
        <v>0</v>
      </c>
      <c r="W166" s="55">
        <v>0</v>
      </c>
      <c r="X166" s="55">
        <v>0</v>
      </c>
      <c r="Y166" s="55">
        <v>0</v>
      </c>
      <c r="Z166" s="55">
        <v>0</v>
      </c>
      <c r="AA166" s="55">
        <v>0</v>
      </c>
      <c r="AB166" s="55">
        <v>0</v>
      </c>
      <c r="AC166" s="55">
        <v>0</v>
      </c>
      <c r="AD166" s="55">
        <v>0</v>
      </c>
      <c r="AE166" s="55">
        <v>0</v>
      </c>
      <c r="AF166" s="55">
        <v>0</v>
      </c>
      <c r="AG166" s="55">
        <v>0</v>
      </c>
      <c r="AH166" s="55">
        <v>0</v>
      </c>
      <c r="AI166" s="55">
        <v>0</v>
      </c>
      <c r="AJ166" s="55">
        <v>0</v>
      </c>
      <c r="AK166" s="55">
        <v>0</v>
      </c>
      <c r="AL166" s="55">
        <v>0</v>
      </c>
      <c r="AM166" s="55">
        <v>0</v>
      </c>
      <c r="AN166" s="55">
        <v>0</v>
      </c>
      <c r="AO166" s="55">
        <v>0</v>
      </c>
      <c r="AP166" s="55">
        <v>0</v>
      </c>
      <c r="AQ166" s="55">
        <v>0</v>
      </c>
      <c r="AR166" s="55">
        <v>0</v>
      </c>
      <c r="AS166" s="55">
        <v>0</v>
      </c>
      <c r="AT166" s="55">
        <v>0</v>
      </c>
      <c r="AU166" s="55">
        <v>0</v>
      </c>
      <c r="AV166" s="55">
        <v>0</v>
      </c>
      <c r="AW166" s="55">
        <v>0</v>
      </c>
      <c r="AX166" s="55">
        <v>0</v>
      </c>
      <c r="AY166" s="55">
        <v>0</v>
      </c>
      <c r="AZ166" s="55">
        <v>0</v>
      </c>
    </row>
    <row r="167" spans="1:52" s="49" customFormat="1" ht="15" customHeight="1" x14ac:dyDescent="0.3">
      <c r="A167" s="61" t="s">
        <v>1347</v>
      </c>
      <c r="B167" s="55">
        <v>0</v>
      </c>
      <c r="C167" s="55">
        <v>0</v>
      </c>
      <c r="D167" s="55">
        <v>0</v>
      </c>
      <c r="E167" s="55">
        <v>0</v>
      </c>
      <c r="F167" s="55">
        <v>0</v>
      </c>
      <c r="G167" s="55">
        <v>0</v>
      </c>
      <c r="H167" s="55">
        <v>0</v>
      </c>
      <c r="I167" s="55">
        <v>0</v>
      </c>
      <c r="J167" s="55">
        <v>0</v>
      </c>
      <c r="K167" s="55">
        <v>0</v>
      </c>
      <c r="L167" s="55">
        <v>0</v>
      </c>
      <c r="M167" s="55">
        <v>0</v>
      </c>
      <c r="N167" s="55">
        <v>0</v>
      </c>
      <c r="O167" s="55">
        <v>0</v>
      </c>
      <c r="P167" s="55">
        <v>0</v>
      </c>
      <c r="Q167" s="55">
        <v>0</v>
      </c>
      <c r="R167" s="55">
        <v>0</v>
      </c>
      <c r="S167" s="55">
        <v>0</v>
      </c>
      <c r="T167" s="55">
        <v>0</v>
      </c>
      <c r="U167" s="55">
        <v>0</v>
      </c>
      <c r="V167" s="55">
        <v>0</v>
      </c>
      <c r="W167" s="55">
        <v>0</v>
      </c>
      <c r="X167" s="55">
        <v>0</v>
      </c>
      <c r="Y167" s="55">
        <v>0</v>
      </c>
      <c r="Z167" s="55">
        <v>0</v>
      </c>
      <c r="AA167" s="55">
        <v>0</v>
      </c>
      <c r="AB167" s="55">
        <v>0</v>
      </c>
      <c r="AC167" s="55">
        <v>0</v>
      </c>
      <c r="AD167" s="55">
        <v>0</v>
      </c>
      <c r="AE167" s="55">
        <v>0</v>
      </c>
      <c r="AF167" s="55">
        <v>0</v>
      </c>
      <c r="AG167" s="55">
        <v>0</v>
      </c>
      <c r="AH167" s="55">
        <v>0</v>
      </c>
      <c r="AI167" s="55">
        <v>0</v>
      </c>
      <c r="AJ167" s="55">
        <v>0</v>
      </c>
      <c r="AK167" s="55">
        <v>0</v>
      </c>
      <c r="AL167" s="55">
        <v>0</v>
      </c>
      <c r="AM167" s="55">
        <v>0</v>
      </c>
      <c r="AN167" s="55">
        <v>0</v>
      </c>
      <c r="AO167" s="55">
        <v>0</v>
      </c>
      <c r="AP167" s="55">
        <v>0</v>
      </c>
      <c r="AQ167" s="55">
        <v>0</v>
      </c>
      <c r="AR167" s="55">
        <v>0</v>
      </c>
      <c r="AS167" s="55">
        <v>0</v>
      </c>
      <c r="AT167" s="55">
        <v>0</v>
      </c>
      <c r="AU167" s="55">
        <v>0</v>
      </c>
      <c r="AV167" s="55">
        <v>0</v>
      </c>
      <c r="AW167" s="55">
        <v>0</v>
      </c>
      <c r="AX167" s="55">
        <v>0</v>
      </c>
      <c r="AY167" s="55">
        <v>0</v>
      </c>
      <c r="AZ167" s="55">
        <v>0</v>
      </c>
    </row>
    <row r="168" spans="1:52" s="49" customFormat="1" ht="15" customHeight="1" x14ac:dyDescent="0.3">
      <c r="A168" s="61" t="s">
        <v>1348</v>
      </c>
      <c r="B168" s="55">
        <v>0</v>
      </c>
      <c r="C168" s="55">
        <v>0</v>
      </c>
      <c r="D168" s="55">
        <v>0</v>
      </c>
      <c r="E168" s="55">
        <v>0</v>
      </c>
      <c r="F168" s="55">
        <v>0</v>
      </c>
      <c r="G168" s="55">
        <v>0</v>
      </c>
      <c r="H168" s="55">
        <v>0</v>
      </c>
      <c r="I168" s="55">
        <v>0</v>
      </c>
      <c r="J168" s="55">
        <v>0</v>
      </c>
      <c r="K168" s="55">
        <v>0</v>
      </c>
      <c r="L168" s="55">
        <v>0</v>
      </c>
      <c r="M168" s="55">
        <v>0</v>
      </c>
      <c r="N168" s="55">
        <v>0</v>
      </c>
      <c r="O168" s="55">
        <v>0</v>
      </c>
      <c r="P168" s="55">
        <v>0</v>
      </c>
      <c r="Q168" s="55">
        <v>0</v>
      </c>
      <c r="R168" s="55">
        <v>0</v>
      </c>
      <c r="S168" s="55">
        <v>0</v>
      </c>
      <c r="T168" s="55">
        <v>0</v>
      </c>
      <c r="U168" s="55">
        <v>0</v>
      </c>
      <c r="V168" s="55">
        <v>0</v>
      </c>
      <c r="W168" s="55">
        <v>0</v>
      </c>
      <c r="X168" s="55">
        <v>0</v>
      </c>
      <c r="Y168" s="55">
        <v>0</v>
      </c>
      <c r="Z168" s="55">
        <v>0</v>
      </c>
      <c r="AA168" s="55">
        <v>0</v>
      </c>
      <c r="AB168" s="55">
        <v>0</v>
      </c>
      <c r="AC168" s="55">
        <v>0</v>
      </c>
      <c r="AD168" s="55">
        <v>0</v>
      </c>
      <c r="AE168" s="55">
        <v>0</v>
      </c>
      <c r="AF168" s="55">
        <v>0</v>
      </c>
      <c r="AG168" s="55">
        <v>0</v>
      </c>
      <c r="AH168" s="55">
        <v>0</v>
      </c>
      <c r="AI168" s="55">
        <v>0</v>
      </c>
      <c r="AJ168" s="55">
        <v>0</v>
      </c>
      <c r="AK168" s="55">
        <v>0</v>
      </c>
      <c r="AL168" s="55">
        <v>0</v>
      </c>
      <c r="AM168" s="55">
        <v>0</v>
      </c>
      <c r="AN168" s="55">
        <v>0</v>
      </c>
      <c r="AO168" s="55">
        <v>0</v>
      </c>
      <c r="AP168" s="55">
        <v>0</v>
      </c>
      <c r="AQ168" s="55">
        <v>0</v>
      </c>
      <c r="AR168" s="55">
        <v>0</v>
      </c>
      <c r="AS168" s="55">
        <v>0</v>
      </c>
      <c r="AT168" s="55">
        <v>0</v>
      </c>
      <c r="AU168" s="55">
        <v>0</v>
      </c>
      <c r="AV168" s="55">
        <v>0</v>
      </c>
      <c r="AW168" s="55">
        <v>0</v>
      </c>
      <c r="AX168" s="55">
        <v>0</v>
      </c>
      <c r="AY168" s="55">
        <v>0</v>
      </c>
      <c r="AZ168" s="55">
        <v>0</v>
      </c>
    </row>
    <row r="169" spans="1:52" s="49" customFormat="1" ht="15" customHeight="1" x14ac:dyDescent="0.3">
      <c r="A169" s="50" t="s">
        <v>1332</v>
      </c>
      <c r="B169" s="51">
        <v>0</v>
      </c>
      <c r="C169" s="51">
        <v>0</v>
      </c>
      <c r="D169" s="51">
        <v>0</v>
      </c>
      <c r="E169" s="51">
        <v>0</v>
      </c>
      <c r="F169" s="51">
        <v>0</v>
      </c>
      <c r="G169" s="51">
        <v>0</v>
      </c>
      <c r="H169" s="51">
        <v>0</v>
      </c>
      <c r="I169" s="51">
        <v>0</v>
      </c>
      <c r="J169" s="51">
        <v>0</v>
      </c>
      <c r="K169" s="51">
        <v>0</v>
      </c>
      <c r="L169" s="51">
        <v>0</v>
      </c>
      <c r="M169" s="51">
        <v>0</v>
      </c>
      <c r="N169" s="51">
        <v>0</v>
      </c>
      <c r="O169" s="51">
        <v>0</v>
      </c>
      <c r="P169" s="51">
        <v>0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51">
        <v>0</v>
      </c>
      <c r="AF169" s="51">
        <v>0</v>
      </c>
      <c r="AG169" s="51">
        <v>0</v>
      </c>
      <c r="AH169" s="51">
        <v>0</v>
      </c>
      <c r="AI169" s="51">
        <v>0</v>
      </c>
      <c r="AJ169" s="51">
        <v>0</v>
      </c>
      <c r="AK169" s="51">
        <v>0</v>
      </c>
      <c r="AL169" s="51">
        <v>0</v>
      </c>
      <c r="AM169" s="51">
        <v>0</v>
      </c>
      <c r="AN169" s="51">
        <v>0</v>
      </c>
      <c r="AO169" s="51">
        <v>0</v>
      </c>
      <c r="AP169" s="51">
        <v>0</v>
      </c>
      <c r="AQ169" s="51">
        <v>0</v>
      </c>
      <c r="AR169" s="51">
        <v>0</v>
      </c>
      <c r="AS169" s="51">
        <v>0</v>
      </c>
      <c r="AT169" s="51">
        <v>0</v>
      </c>
      <c r="AU169" s="51">
        <v>0</v>
      </c>
      <c r="AV169" s="51">
        <v>0</v>
      </c>
      <c r="AW169" s="51">
        <v>0</v>
      </c>
      <c r="AX169" s="51">
        <v>0</v>
      </c>
      <c r="AY169" s="51">
        <v>0</v>
      </c>
      <c r="AZ169" s="51">
        <v>0</v>
      </c>
    </row>
    <row r="170" spans="1:52" s="49" customFormat="1" ht="15" customHeight="1" x14ac:dyDescent="0.3">
      <c r="A170" s="61" t="s">
        <v>1356</v>
      </c>
      <c r="B170" s="55">
        <v>0</v>
      </c>
      <c r="C170" s="55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0</v>
      </c>
      <c r="I170" s="55">
        <v>0</v>
      </c>
      <c r="J170" s="55">
        <v>0</v>
      </c>
      <c r="K170" s="55">
        <v>0</v>
      </c>
      <c r="L170" s="55">
        <v>0</v>
      </c>
      <c r="M170" s="55">
        <v>0</v>
      </c>
      <c r="N170" s="55">
        <v>0</v>
      </c>
      <c r="O170" s="55">
        <v>0</v>
      </c>
      <c r="P170" s="55">
        <v>0</v>
      </c>
      <c r="Q170" s="55">
        <v>0</v>
      </c>
      <c r="R170" s="55">
        <v>0</v>
      </c>
      <c r="S170" s="55">
        <v>0</v>
      </c>
      <c r="T170" s="55">
        <v>0</v>
      </c>
      <c r="U170" s="55">
        <v>0</v>
      </c>
      <c r="V170" s="55">
        <v>0</v>
      </c>
      <c r="W170" s="55">
        <v>0</v>
      </c>
      <c r="X170" s="55">
        <v>0</v>
      </c>
      <c r="Y170" s="55">
        <v>0</v>
      </c>
      <c r="Z170" s="55">
        <v>0</v>
      </c>
      <c r="AA170" s="55">
        <v>0</v>
      </c>
      <c r="AB170" s="55">
        <v>0</v>
      </c>
      <c r="AC170" s="55">
        <v>0</v>
      </c>
      <c r="AD170" s="55">
        <v>0</v>
      </c>
      <c r="AE170" s="55">
        <v>0</v>
      </c>
      <c r="AF170" s="55">
        <v>0</v>
      </c>
      <c r="AG170" s="55">
        <v>0</v>
      </c>
      <c r="AH170" s="55">
        <v>0</v>
      </c>
      <c r="AI170" s="55">
        <v>0</v>
      </c>
      <c r="AJ170" s="55">
        <v>0</v>
      </c>
      <c r="AK170" s="55">
        <v>0</v>
      </c>
      <c r="AL170" s="55">
        <v>0</v>
      </c>
      <c r="AM170" s="55">
        <v>0</v>
      </c>
      <c r="AN170" s="55">
        <v>0</v>
      </c>
      <c r="AO170" s="55">
        <v>0</v>
      </c>
      <c r="AP170" s="55">
        <v>0</v>
      </c>
      <c r="AQ170" s="55">
        <v>0</v>
      </c>
      <c r="AR170" s="55">
        <v>0</v>
      </c>
      <c r="AS170" s="55">
        <v>0</v>
      </c>
      <c r="AT170" s="55">
        <v>0</v>
      </c>
      <c r="AU170" s="55">
        <v>0</v>
      </c>
      <c r="AV170" s="55">
        <v>0</v>
      </c>
      <c r="AW170" s="55">
        <v>0</v>
      </c>
      <c r="AX170" s="55">
        <v>0</v>
      </c>
      <c r="AY170" s="55">
        <v>0</v>
      </c>
      <c r="AZ170" s="55">
        <v>0</v>
      </c>
    </row>
    <row r="171" spans="1:52" s="49" customFormat="1" ht="15" customHeight="1" x14ac:dyDescent="0.3">
      <c r="A171" s="61" t="s">
        <v>1357</v>
      </c>
      <c r="B171" s="55">
        <v>0</v>
      </c>
      <c r="C171" s="55">
        <v>0</v>
      </c>
      <c r="D171" s="55">
        <v>0</v>
      </c>
      <c r="E171" s="55">
        <v>0</v>
      </c>
      <c r="F171" s="55">
        <v>0</v>
      </c>
      <c r="G171" s="55">
        <v>0</v>
      </c>
      <c r="H171" s="55">
        <v>0</v>
      </c>
      <c r="I171" s="55">
        <v>0</v>
      </c>
      <c r="J171" s="55">
        <v>0</v>
      </c>
      <c r="K171" s="55">
        <v>0</v>
      </c>
      <c r="L171" s="55">
        <v>0</v>
      </c>
      <c r="M171" s="55">
        <v>0</v>
      </c>
      <c r="N171" s="55">
        <v>0</v>
      </c>
      <c r="O171" s="55">
        <v>0</v>
      </c>
      <c r="P171" s="55">
        <v>0</v>
      </c>
      <c r="Q171" s="55">
        <v>0</v>
      </c>
      <c r="R171" s="55">
        <v>0</v>
      </c>
      <c r="S171" s="55">
        <v>0</v>
      </c>
      <c r="T171" s="55">
        <v>0</v>
      </c>
      <c r="U171" s="55">
        <v>0</v>
      </c>
      <c r="V171" s="55">
        <v>0</v>
      </c>
      <c r="W171" s="55">
        <v>0</v>
      </c>
      <c r="X171" s="55">
        <v>0</v>
      </c>
      <c r="Y171" s="55">
        <v>0</v>
      </c>
      <c r="Z171" s="55">
        <v>0</v>
      </c>
      <c r="AA171" s="55">
        <v>0</v>
      </c>
      <c r="AB171" s="55">
        <v>0</v>
      </c>
      <c r="AC171" s="55">
        <v>0</v>
      </c>
      <c r="AD171" s="55">
        <v>0</v>
      </c>
      <c r="AE171" s="55">
        <v>0</v>
      </c>
      <c r="AF171" s="55">
        <v>0</v>
      </c>
      <c r="AG171" s="55">
        <v>0</v>
      </c>
      <c r="AH171" s="55">
        <v>0</v>
      </c>
      <c r="AI171" s="55">
        <v>0</v>
      </c>
      <c r="AJ171" s="55">
        <v>0</v>
      </c>
      <c r="AK171" s="55">
        <v>0</v>
      </c>
      <c r="AL171" s="55">
        <v>0</v>
      </c>
      <c r="AM171" s="55">
        <v>0</v>
      </c>
      <c r="AN171" s="55">
        <v>0</v>
      </c>
      <c r="AO171" s="55">
        <v>0</v>
      </c>
      <c r="AP171" s="55">
        <v>0</v>
      </c>
      <c r="AQ171" s="55">
        <v>0</v>
      </c>
      <c r="AR171" s="55">
        <v>0</v>
      </c>
      <c r="AS171" s="55">
        <v>0</v>
      </c>
      <c r="AT171" s="55">
        <v>0</v>
      </c>
      <c r="AU171" s="55">
        <v>0</v>
      </c>
      <c r="AV171" s="55">
        <v>0</v>
      </c>
      <c r="AW171" s="55">
        <v>0</v>
      </c>
      <c r="AX171" s="55">
        <v>0</v>
      </c>
      <c r="AY171" s="55">
        <v>0</v>
      </c>
      <c r="AZ171" s="55">
        <v>0</v>
      </c>
    </row>
    <row r="172" spans="1:52" s="49" customFormat="1" ht="15" customHeight="1" x14ac:dyDescent="0.3">
      <c r="A172" s="61" t="s">
        <v>1347</v>
      </c>
      <c r="B172" s="55">
        <v>0</v>
      </c>
      <c r="C172" s="55">
        <v>0</v>
      </c>
      <c r="D172" s="55">
        <v>0</v>
      </c>
      <c r="E172" s="55">
        <v>0</v>
      </c>
      <c r="F172" s="55">
        <v>0</v>
      </c>
      <c r="G172" s="55">
        <v>0</v>
      </c>
      <c r="H172" s="55">
        <v>0</v>
      </c>
      <c r="I172" s="55">
        <v>0</v>
      </c>
      <c r="J172" s="55">
        <v>0</v>
      </c>
      <c r="K172" s="55">
        <v>0</v>
      </c>
      <c r="L172" s="55">
        <v>0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0</v>
      </c>
      <c r="S172" s="55">
        <v>0</v>
      </c>
      <c r="T172" s="55">
        <v>0</v>
      </c>
      <c r="U172" s="55">
        <v>0</v>
      </c>
      <c r="V172" s="55">
        <v>0</v>
      </c>
      <c r="W172" s="55">
        <v>0</v>
      </c>
      <c r="X172" s="55">
        <v>0</v>
      </c>
      <c r="Y172" s="55">
        <v>0</v>
      </c>
      <c r="Z172" s="55">
        <v>0</v>
      </c>
      <c r="AA172" s="55">
        <v>0</v>
      </c>
      <c r="AB172" s="55">
        <v>0</v>
      </c>
      <c r="AC172" s="55">
        <v>0</v>
      </c>
      <c r="AD172" s="55">
        <v>0</v>
      </c>
      <c r="AE172" s="55">
        <v>0</v>
      </c>
      <c r="AF172" s="55">
        <v>0</v>
      </c>
      <c r="AG172" s="55">
        <v>0</v>
      </c>
      <c r="AH172" s="55">
        <v>0</v>
      </c>
      <c r="AI172" s="55">
        <v>0</v>
      </c>
      <c r="AJ172" s="55">
        <v>0</v>
      </c>
      <c r="AK172" s="55">
        <v>0</v>
      </c>
      <c r="AL172" s="55">
        <v>0</v>
      </c>
      <c r="AM172" s="55">
        <v>0</v>
      </c>
      <c r="AN172" s="55">
        <v>0</v>
      </c>
      <c r="AO172" s="55">
        <v>0</v>
      </c>
      <c r="AP172" s="55">
        <v>0</v>
      </c>
      <c r="AQ172" s="55">
        <v>0</v>
      </c>
      <c r="AR172" s="55">
        <v>0</v>
      </c>
      <c r="AS172" s="55">
        <v>0</v>
      </c>
      <c r="AT172" s="55">
        <v>0</v>
      </c>
      <c r="AU172" s="55">
        <v>0</v>
      </c>
      <c r="AV172" s="55">
        <v>0</v>
      </c>
      <c r="AW172" s="55">
        <v>0</v>
      </c>
      <c r="AX172" s="55">
        <v>0</v>
      </c>
      <c r="AY172" s="55">
        <v>0</v>
      </c>
      <c r="AZ172" s="55">
        <v>0</v>
      </c>
    </row>
    <row r="173" spans="1:52" s="49" customFormat="1" ht="15" customHeight="1" x14ac:dyDescent="0.3">
      <c r="A173" s="50" t="s">
        <v>1333</v>
      </c>
      <c r="B173" s="51">
        <v>0</v>
      </c>
      <c r="C173" s="51">
        <v>0</v>
      </c>
      <c r="D173" s="51">
        <v>0</v>
      </c>
      <c r="E173" s="51">
        <v>0</v>
      </c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v>0</v>
      </c>
      <c r="L173" s="51">
        <v>0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0</v>
      </c>
      <c r="S173" s="51">
        <v>0</v>
      </c>
      <c r="T173" s="51">
        <v>0</v>
      </c>
      <c r="U173" s="51">
        <v>0</v>
      </c>
      <c r="V173" s="51">
        <v>0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1">
        <v>0</v>
      </c>
      <c r="AL173" s="51">
        <v>0</v>
      </c>
      <c r="AM173" s="51">
        <v>0</v>
      </c>
      <c r="AN173" s="51">
        <v>0</v>
      </c>
      <c r="AO173" s="51">
        <v>0</v>
      </c>
      <c r="AP173" s="51">
        <v>0</v>
      </c>
      <c r="AQ173" s="51">
        <v>0</v>
      </c>
      <c r="AR173" s="51">
        <v>0</v>
      </c>
      <c r="AS173" s="51">
        <v>0</v>
      </c>
      <c r="AT173" s="51">
        <v>0</v>
      </c>
      <c r="AU173" s="51">
        <v>0</v>
      </c>
      <c r="AV173" s="51">
        <v>0</v>
      </c>
      <c r="AW173" s="51">
        <v>0</v>
      </c>
      <c r="AX173" s="51">
        <v>0</v>
      </c>
      <c r="AY173" s="51">
        <v>0</v>
      </c>
      <c r="AZ173" s="51">
        <v>0</v>
      </c>
    </row>
    <row r="174" spans="1:52" s="49" customFormat="1" ht="15" customHeight="1" x14ac:dyDescent="0.3">
      <c r="A174" s="61" t="s">
        <v>1356</v>
      </c>
      <c r="B174" s="55">
        <v>0</v>
      </c>
      <c r="C174" s="55">
        <v>0</v>
      </c>
      <c r="D174" s="55">
        <v>0</v>
      </c>
      <c r="E174" s="55">
        <v>0</v>
      </c>
      <c r="F174" s="55">
        <v>0</v>
      </c>
      <c r="G174" s="55">
        <v>0</v>
      </c>
      <c r="H174" s="55">
        <v>0</v>
      </c>
      <c r="I174" s="55">
        <v>0</v>
      </c>
      <c r="J174" s="55">
        <v>0</v>
      </c>
      <c r="K174" s="55">
        <v>0</v>
      </c>
      <c r="L174" s="55">
        <v>0</v>
      </c>
      <c r="M174" s="55">
        <v>0</v>
      </c>
      <c r="N174" s="55">
        <v>0</v>
      </c>
      <c r="O174" s="55">
        <v>0</v>
      </c>
      <c r="P174" s="55">
        <v>0</v>
      </c>
      <c r="Q174" s="55">
        <v>0</v>
      </c>
      <c r="R174" s="55">
        <v>0</v>
      </c>
      <c r="S174" s="55">
        <v>0</v>
      </c>
      <c r="T174" s="55">
        <v>0</v>
      </c>
      <c r="U174" s="55">
        <v>0</v>
      </c>
      <c r="V174" s="55">
        <v>0</v>
      </c>
      <c r="W174" s="55">
        <v>0</v>
      </c>
      <c r="X174" s="55">
        <v>0</v>
      </c>
      <c r="Y174" s="55">
        <v>0</v>
      </c>
      <c r="Z174" s="55">
        <v>0</v>
      </c>
      <c r="AA174" s="55">
        <v>0</v>
      </c>
      <c r="AB174" s="55">
        <v>0</v>
      </c>
      <c r="AC174" s="55">
        <v>0</v>
      </c>
      <c r="AD174" s="55">
        <v>0</v>
      </c>
      <c r="AE174" s="55">
        <v>0</v>
      </c>
      <c r="AF174" s="55">
        <v>0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0</v>
      </c>
      <c r="AM174" s="55">
        <v>0</v>
      </c>
      <c r="AN174" s="55">
        <v>0</v>
      </c>
      <c r="AO174" s="55">
        <v>0</v>
      </c>
      <c r="AP174" s="55">
        <v>0</v>
      </c>
      <c r="AQ174" s="55">
        <v>0</v>
      </c>
      <c r="AR174" s="55">
        <v>0</v>
      </c>
      <c r="AS174" s="55">
        <v>0</v>
      </c>
      <c r="AT174" s="55">
        <v>0</v>
      </c>
      <c r="AU174" s="55">
        <v>0</v>
      </c>
      <c r="AV174" s="55">
        <v>0</v>
      </c>
      <c r="AW174" s="55">
        <v>0</v>
      </c>
      <c r="AX174" s="55">
        <v>0</v>
      </c>
      <c r="AY174" s="55">
        <v>0</v>
      </c>
      <c r="AZ174" s="55">
        <v>0</v>
      </c>
    </row>
    <row r="175" spans="1:52" s="49" customFormat="1" ht="15" customHeight="1" x14ac:dyDescent="0.3">
      <c r="A175" s="61" t="s">
        <v>1358</v>
      </c>
      <c r="B175" s="55">
        <v>0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0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0</v>
      </c>
      <c r="S175" s="55">
        <v>0</v>
      </c>
      <c r="T175" s="55">
        <v>0</v>
      </c>
      <c r="U175" s="55">
        <v>0</v>
      </c>
      <c r="V175" s="55">
        <v>0</v>
      </c>
      <c r="W175" s="55">
        <v>0</v>
      </c>
      <c r="X175" s="55">
        <v>0</v>
      </c>
      <c r="Y175" s="55">
        <v>0</v>
      </c>
      <c r="Z175" s="55">
        <v>0</v>
      </c>
      <c r="AA175" s="55">
        <v>0</v>
      </c>
      <c r="AB175" s="55">
        <v>0</v>
      </c>
      <c r="AC175" s="55">
        <v>0</v>
      </c>
      <c r="AD175" s="55">
        <v>0</v>
      </c>
      <c r="AE175" s="55">
        <v>0</v>
      </c>
      <c r="AF175" s="55">
        <v>0</v>
      </c>
      <c r="AG175" s="55">
        <v>0</v>
      </c>
      <c r="AH175" s="55">
        <v>0</v>
      </c>
      <c r="AI175" s="55">
        <v>0</v>
      </c>
      <c r="AJ175" s="55">
        <v>0</v>
      </c>
      <c r="AK175" s="55">
        <v>0</v>
      </c>
      <c r="AL175" s="55">
        <v>0</v>
      </c>
      <c r="AM175" s="55">
        <v>0</v>
      </c>
      <c r="AN175" s="55">
        <v>0</v>
      </c>
      <c r="AO175" s="55">
        <v>0</v>
      </c>
      <c r="AP175" s="55">
        <v>0</v>
      </c>
      <c r="AQ175" s="55">
        <v>0</v>
      </c>
      <c r="AR175" s="55">
        <v>0</v>
      </c>
      <c r="AS175" s="55">
        <v>0</v>
      </c>
      <c r="AT175" s="55">
        <v>0</v>
      </c>
      <c r="AU175" s="55">
        <v>0</v>
      </c>
      <c r="AV175" s="55">
        <v>0</v>
      </c>
      <c r="AW175" s="55">
        <v>0</v>
      </c>
      <c r="AX175" s="55">
        <v>0</v>
      </c>
      <c r="AY175" s="55">
        <v>0</v>
      </c>
      <c r="AZ175" s="55">
        <v>0</v>
      </c>
    </row>
    <row r="176" spans="1:52" s="49" customFormat="1" ht="15" customHeight="1" x14ac:dyDescent="0.3">
      <c r="A176" s="70" t="s">
        <v>1347</v>
      </c>
      <c r="B176" s="71">
        <v>0</v>
      </c>
      <c r="C176" s="71">
        <v>0</v>
      </c>
      <c r="D176" s="71">
        <v>0</v>
      </c>
      <c r="E176" s="71">
        <v>0</v>
      </c>
      <c r="F176" s="71">
        <v>0</v>
      </c>
      <c r="G176" s="71">
        <v>0</v>
      </c>
      <c r="H176" s="71">
        <v>0</v>
      </c>
      <c r="I176" s="71">
        <v>0</v>
      </c>
      <c r="J176" s="71">
        <v>0</v>
      </c>
      <c r="K176" s="71">
        <v>0</v>
      </c>
      <c r="L176" s="71">
        <v>0</v>
      </c>
      <c r="M176" s="71">
        <v>0</v>
      </c>
      <c r="N176" s="71">
        <v>0</v>
      </c>
      <c r="O176" s="71">
        <v>0</v>
      </c>
      <c r="P176" s="71">
        <v>0</v>
      </c>
      <c r="Q176" s="71">
        <v>0</v>
      </c>
      <c r="R176" s="71">
        <v>0</v>
      </c>
      <c r="S176" s="71">
        <v>0</v>
      </c>
      <c r="T176" s="71">
        <v>0</v>
      </c>
      <c r="U176" s="71">
        <v>0</v>
      </c>
      <c r="V176" s="71">
        <v>0</v>
      </c>
      <c r="W176" s="71">
        <v>0</v>
      </c>
      <c r="X176" s="71">
        <v>0</v>
      </c>
      <c r="Y176" s="71">
        <v>0</v>
      </c>
      <c r="Z176" s="71">
        <v>0</v>
      </c>
      <c r="AA176" s="71">
        <v>0</v>
      </c>
      <c r="AB176" s="71">
        <v>0</v>
      </c>
      <c r="AC176" s="71">
        <v>0</v>
      </c>
      <c r="AD176" s="71">
        <v>0</v>
      </c>
      <c r="AE176" s="71">
        <v>0</v>
      </c>
      <c r="AF176" s="71">
        <v>0</v>
      </c>
      <c r="AG176" s="71">
        <v>0</v>
      </c>
      <c r="AH176" s="71">
        <v>0</v>
      </c>
      <c r="AI176" s="71">
        <v>0</v>
      </c>
      <c r="AJ176" s="71">
        <v>0</v>
      </c>
      <c r="AK176" s="71">
        <v>0</v>
      </c>
      <c r="AL176" s="71">
        <v>0</v>
      </c>
      <c r="AM176" s="71">
        <v>0</v>
      </c>
      <c r="AN176" s="71">
        <v>0</v>
      </c>
      <c r="AO176" s="71">
        <v>0</v>
      </c>
      <c r="AP176" s="71">
        <v>0</v>
      </c>
      <c r="AQ176" s="71">
        <v>0</v>
      </c>
      <c r="AR176" s="71">
        <v>0</v>
      </c>
      <c r="AS176" s="71">
        <v>0</v>
      </c>
      <c r="AT176" s="71">
        <v>0</v>
      </c>
      <c r="AU176" s="71">
        <v>0</v>
      </c>
      <c r="AV176" s="71">
        <v>0</v>
      </c>
      <c r="AW176" s="71">
        <v>0</v>
      </c>
      <c r="AX176" s="71">
        <v>0</v>
      </c>
      <c r="AY176" s="71">
        <v>0</v>
      </c>
      <c r="AZ176" s="71">
        <v>0</v>
      </c>
    </row>
    <row r="178" spans="1:52" x14ac:dyDescent="0.35">
      <c r="A178" s="72" t="s">
        <v>1366</v>
      </c>
      <c r="B178" s="43">
        <v>0</v>
      </c>
      <c r="C178" s="43">
        <v>0</v>
      </c>
      <c r="D178" s="43">
        <v>0</v>
      </c>
      <c r="E178" s="43">
        <v>0</v>
      </c>
      <c r="F178" s="43">
        <v>0</v>
      </c>
      <c r="G178" s="43">
        <v>0</v>
      </c>
      <c r="H178" s="43">
        <v>0</v>
      </c>
      <c r="I178" s="43">
        <v>0</v>
      </c>
      <c r="J178" s="43">
        <v>0</v>
      </c>
      <c r="K178" s="43">
        <v>0</v>
      </c>
      <c r="L178" s="43">
        <v>0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0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0</v>
      </c>
      <c r="Y178" s="43">
        <v>0</v>
      </c>
      <c r="Z178" s="43">
        <v>0</v>
      </c>
      <c r="AA178" s="43">
        <v>0</v>
      </c>
      <c r="AB178" s="43">
        <v>0</v>
      </c>
      <c r="AC178" s="43">
        <v>0</v>
      </c>
      <c r="AD178" s="43">
        <v>0</v>
      </c>
      <c r="AE178" s="43">
        <v>0</v>
      </c>
      <c r="AF178" s="43">
        <v>0</v>
      </c>
      <c r="AG178" s="43">
        <v>0</v>
      </c>
      <c r="AH178" s="43">
        <v>0</v>
      </c>
      <c r="AI178" s="43">
        <v>0</v>
      </c>
      <c r="AJ178" s="43">
        <v>0</v>
      </c>
      <c r="AK178" s="43">
        <v>0</v>
      </c>
      <c r="AL178" s="43">
        <v>0</v>
      </c>
      <c r="AM178" s="43">
        <v>0</v>
      </c>
      <c r="AN178" s="43">
        <v>0</v>
      </c>
      <c r="AO178" s="43">
        <v>1290</v>
      </c>
      <c r="AP178" s="43">
        <v>2160</v>
      </c>
      <c r="AQ178" s="43">
        <v>3205</v>
      </c>
      <c r="AR178" s="43">
        <v>4720</v>
      </c>
      <c r="AS178" s="43">
        <v>6450</v>
      </c>
      <c r="AT178" s="43">
        <v>9115</v>
      </c>
      <c r="AU178" s="43">
        <v>11900</v>
      </c>
      <c r="AV178" s="43">
        <v>13040</v>
      </c>
      <c r="AW178" s="43">
        <v>14310</v>
      </c>
      <c r="AX178" s="43">
        <v>17860</v>
      </c>
      <c r="AY178" s="43">
        <v>22645</v>
      </c>
      <c r="AZ178" s="43">
        <v>23700</v>
      </c>
    </row>
    <row r="179" spans="1:52" x14ac:dyDescent="0.35">
      <c r="A179" s="45" t="s">
        <v>1325</v>
      </c>
      <c r="B179" s="46">
        <v>0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46">
        <v>0</v>
      </c>
      <c r="AA179" s="46">
        <v>0</v>
      </c>
      <c r="AB179" s="46">
        <v>0</v>
      </c>
      <c r="AC179" s="46">
        <v>0</v>
      </c>
      <c r="AD179" s="46">
        <v>0</v>
      </c>
      <c r="AE179" s="46">
        <v>0</v>
      </c>
      <c r="AF179" s="46">
        <v>0</v>
      </c>
      <c r="AG179" s="46">
        <v>0</v>
      </c>
      <c r="AH179" s="46">
        <v>0</v>
      </c>
      <c r="AI179" s="46">
        <v>0</v>
      </c>
      <c r="AJ179" s="46">
        <v>0</v>
      </c>
      <c r="AK179" s="46">
        <v>0</v>
      </c>
      <c r="AL179" s="46">
        <v>0</v>
      </c>
      <c r="AM179" s="46">
        <v>0</v>
      </c>
      <c r="AN179" s="46">
        <v>0</v>
      </c>
      <c r="AO179" s="46">
        <v>1290</v>
      </c>
      <c r="AP179" s="46">
        <v>2160</v>
      </c>
      <c r="AQ179" s="46">
        <v>3205</v>
      </c>
      <c r="AR179" s="46">
        <v>4720</v>
      </c>
      <c r="AS179" s="46">
        <v>6450</v>
      </c>
      <c r="AT179" s="46">
        <v>9115</v>
      </c>
      <c r="AU179" s="46">
        <v>11900</v>
      </c>
      <c r="AV179" s="46">
        <v>13040</v>
      </c>
      <c r="AW179" s="46">
        <v>14310</v>
      </c>
      <c r="AX179" s="46">
        <v>17860</v>
      </c>
      <c r="AY179" s="46">
        <v>22645</v>
      </c>
      <c r="AZ179" s="46">
        <v>23700</v>
      </c>
    </row>
    <row r="180" spans="1:52" s="49" customFormat="1" ht="15" customHeight="1" x14ac:dyDescent="0.3">
      <c r="A180" s="47" t="s">
        <v>1326</v>
      </c>
      <c r="B180" s="48">
        <v>0</v>
      </c>
      <c r="C180" s="48">
        <v>0</v>
      </c>
      <c r="D180" s="48">
        <v>0</v>
      </c>
      <c r="E180" s="48">
        <v>0</v>
      </c>
      <c r="F180" s="48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48">
        <v>0</v>
      </c>
      <c r="M180" s="48">
        <v>0</v>
      </c>
      <c r="N180" s="48">
        <v>0</v>
      </c>
      <c r="O180" s="48">
        <v>0</v>
      </c>
      <c r="P180" s="48">
        <v>0</v>
      </c>
      <c r="Q180" s="48">
        <v>0</v>
      </c>
      <c r="R180" s="48">
        <v>0</v>
      </c>
      <c r="S180" s="48">
        <v>0</v>
      </c>
      <c r="T180" s="48">
        <v>0</v>
      </c>
      <c r="U180" s="48">
        <v>0</v>
      </c>
      <c r="V180" s="48">
        <v>0</v>
      </c>
      <c r="W180" s="48">
        <v>0</v>
      </c>
      <c r="X180" s="48">
        <v>0</v>
      </c>
      <c r="Y180" s="48">
        <v>0</v>
      </c>
      <c r="Z180" s="48">
        <v>0</v>
      </c>
      <c r="AA180" s="48">
        <v>0</v>
      </c>
      <c r="AB180" s="48">
        <v>0</v>
      </c>
      <c r="AC180" s="48">
        <v>0</v>
      </c>
      <c r="AD180" s="48">
        <v>0</v>
      </c>
      <c r="AE180" s="48">
        <v>0</v>
      </c>
      <c r="AF180" s="48">
        <v>0</v>
      </c>
      <c r="AG180" s="48">
        <v>0</v>
      </c>
      <c r="AH180" s="48">
        <v>0</v>
      </c>
      <c r="AI180" s="48">
        <v>0</v>
      </c>
      <c r="AJ180" s="48">
        <v>0</v>
      </c>
      <c r="AK180" s="48">
        <v>0</v>
      </c>
      <c r="AL180" s="48">
        <v>0</v>
      </c>
      <c r="AM180" s="48">
        <v>0</v>
      </c>
      <c r="AN180" s="48">
        <v>0</v>
      </c>
      <c r="AO180" s="48">
        <v>1290</v>
      </c>
      <c r="AP180" s="48">
        <v>2160</v>
      </c>
      <c r="AQ180" s="48">
        <v>3030</v>
      </c>
      <c r="AR180" s="48">
        <v>4545</v>
      </c>
      <c r="AS180" s="48">
        <v>5835</v>
      </c>
      <c r="AT180" s="48">
        <v>7825</v>
      </c>
      <c r="AU180" s="48">
        <v>9995</v>
      </c>
      <c r="AV180" s="48">
        <v>9995</v>
      </c>
      <c r="AW180" s="48">
        <v>10415</v>
      </c>
      <c r="AX180" s="48">
        <v>11505</v>
      </c>
      <c r="AY180" s="48">
        <v>14095</v>
      </c>
      <c r="AZ180" s="48">
        <v>14095</v>
      </c>
    </row>
    <row r="181" spans="1:52" s="49" customFormat="1" ht="15" customHeight="1" x14ac:dyDescent="0.3">
      <c r="A181" s="61" t="s">
        <v>1356</v>
      </c>
      <c r="B181" s="55">
        <v>0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55">
        <v>0</v>
      </c>
      <c r="S181" s="55">
        <v>0</v>
      </c>
      <c r="T181" s="55">
        <v>0</v>
      </c>
      <c r="U181" s="55">
        <v>0</v>
      </c>
      <c r="V181" s="55">
        <v>0</v>
      </c>
      <c r="W181" s="55">
        <v>0</v>
      </c>
      <c r="X181" s="55">
        <v>0</v>
      </c>
      <c r="Y181" s="55">
        <v>0</v>
      </c>
      <c r="Z181" s="55">
        <v>0</v>
      </c>
      <c r="AA181" s="55">
        <v>0</v>
      </c>
      <c r="AB181" s="55">
        <v>0</v>
      </c>
      <c r="AC181" s="55">
        <v>0</v>
      </c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 s="55">
        <v>0</v>
      </c>
      <c r="AJ181" s="55">
        <v>0</v>
      </c>
      <c r="AK181" s="55">
        <v>0</v>
      </c>
      <c r="AL181" s="55">
        <v>0</v>
      </c>
      <c r="AM181" s="55">
        <v>0</v>
      </c>
      <c r="AN181" s="55">
        <v>0</v>
      </c>
      <c r="AO181" s="55">
        <v>840</v>
      </c>
      <c r="AP181" s="55">
        <v>1260</v>
      </c>
      <c r="AQ181" s="55">
        <v>1680</v>
      </c>
      <c r="AR181" s="55">
        <v>2520</v>
      </c>
      <c r="AS181" s="55">
        <v>3360</v>
      </c>
      <c r="AT181" s="55">
        <v>4450</v>
      </c>
      <c r="AU181" s="55">
        <v>5120</v>
      </c>
      <c r="AV181" s="55">
        <v>5120</v>
      </c>
      <c r="AW181" s="55">
        <v>5540</v>
      </c>
      <c r="AX181" s="55">
        <v>6630</v>
      </c>
      <c r="AY181" s="55">
        <v>7720</v>
      </c>
      <c r="AZ181" s="55">
        <v>7720</v>
      </c>
    </row>
    <row r="182" spans="1:52" s="49" customFormat="1" ht="15" customHeight="1" x14ac:dyDescent="0.3">
      <c r="A182" s="61" t="s">
        <v>1357</v>
      </c>
      <c r="B182" s="55">
        <v>0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</v>
      </c>
      <c r="S182" s="55">
        <v>0</v>
      </c>
      <c r="T182" s="55">
        <v>0</v>
      </c>
      <c r="U182" s="55">
        <v>0</v>
      </c>
      <c r="V182" s="55">
        <v>0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0</v>
      </c>
      <c r="AC182" s="55">
        <v>0</v>
      </c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0</v>
      </c>
      <c r="AM182" s="55">
        <v>0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825</v>
      </c>
      <c r="AV182" s="55">
        <v>825</v>
      </c>
      <c r="AW182" s="55">
        <v>825</v>
      </c>
      <c r="AX182" s="55">
        <v>825</v>
      </c>
      <c r="AY182" s="55">
        <v>1650</v>
      </c>
      <c r="AZ182" s="55">
        <v>1650</v>
      </c>
    </row>
    <row r="183" spans="1:52" s="49" customFormat="1" ht="15" customHeight="1" x14ac:dyDescent="0.3">
      <c r="A183" s="61" t="s">
        <v>1358</v>
      </c>
      <c r="B183" s="55">
        <v>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</v>
      </c>
      <c r="I183" s="55">
        <v>0</v>
      </c>
      <c r="J183" s="55">
        <v>0</v>
      </c>
      <c r="K183" s="55">
        <v>0</v>
      </c>
      <c r="L183" s="55">
        <v>0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0</v>
      </c>
      <c r="S183" s="55">
        <v>0</v>
      </c>
      <c r="T183" s="55">
        <v>0</v>
      </c>
      <c r="U183" s="55">
        <v>0</v>
      </c>
      <c r="V183" s="55">
        <v>0</v>
      </c>
      <c r="W183" s="55">
        <v>0</v>
      </c>
      <c r="X183" s="55">
        <v>0</v>
      </c>
      <c r="Y183" s="55">
        <v>0</v>
      </c>
      <c r="Z183" s="55">
        <v>0</v>
      </c>
      <c r="AA183" s="55">
        <v>0</v>
      </c>
      <c r="AB183" s="55">
        <v>0</v>
      </c>
      <c r="AC183" s="55">
        <v>0</v>
      </c>
      <c r="AD183" s="55">
        <v>0</v>
      </c>
      <c r="AE183" s="55">
        <v>0</v>
      </c>
      <c r="AF183" s="55">
        <v>0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0</v>
      </c>
      <c r="AM183" s="55">
        <v>0</v>
      </c>
      <c r="AN183" s="55">
        <v>0</v>
      </c>
      <c r="AO183" s="55">
        <v>450</v>
      </c>
      <c r="AP183" s="55">
        <v>900</v>
      </c>
      <c r="AQ183" s="55">
        <v>1350</v>
      </c>
      <c r="AR183" s="55">
        <v>2025</v>
      </c>
      <c r="AS183" s="55">
        <v>2475</v>
      </c>
      <c r="AT183" s="55">
        <v>3375</v>
      </c>
      <c r="AU183" s="55">
        <v>4050</v>
      </c>
      <c r="AV183" s="55">
        <v>4050</v>
      </c>
      <c r="AW183" s="55">
        <v>4050</v>
      </c>
      <c r="AX183" s="55">
        <v>4050</v>
      </c>
      <c r="AY183" s="55">
        <v>4725</v>
      </c>
      <c r="AZ183" s="55">
        <v>4725</v>
      </c>
    </row>
    <row r="184" spans="1:52" s="49" customFormat="1" ht="15" customHeight="1" x14ac:dyDescent="0.3">
      <c r="A184" s="61" t="s">
        <v>1347</v>
      </c>
      <c r="B184" s="55">
        <v>0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</v>
      </c>
      <c r="I184" s="55">
        <v>0</v>
      </c>
      <c r="J184" s="55">
        <v>0</v>
      </c>
      <c r="K184" s="55">
        <v>0</v>
      </c>
      <c r="L184" s="55">
        <v>0</v>
      </c>
      <c r="M184" s="55">
        <v>0</v>
      </c>
      <c r="N184" s="55">
        <v>0</v>
      </c>
      <c r="O184" s="55">
        <v>0</v>
      </c>
      <c r="P184" s="55">
        <v>0</v>
      </c>
      <c r="Q184" s="55">
        <v>0</v>
      </c>
      <c r="R184" s="55">
        <v>0</v>
      </c>
      <c r="S184" s="55">
        <v>0</v>
      </c>
      <c r="T184" s="55">
        <v>0</v>
      </c>
      <c r="U184" s="55">
        <v>0</v>
      </c>
      <c r="V184" s="55">
        <v>0</v>
      </c>
      <c r="W184" s="55">
        <v>0</v>
      </c>
      <c r="X184" s="55">
        <v>0</v>
      </c>
      <c r="Y184" s="55">
        <v>0</v>
      </c>
      <c r="Z184" s="55">
        <v>0</v>
      </c>
      <c r="AA184" s="55">
        <v>0</v>
      </c>
      <c r="AB184" s="55">
        <v>0</v>
      </c>
      <c r="AC184" s="55">
        <v>0</v>
      </c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0</v>
      </c>
      <c r="AM184" s="55">
        <v>0</v>
      </c>
      <c r="AN184" s="55">
        <v>0</v>
      </c>
      <c r="AO184" s="55">
        <v>0</v>
      </c>
      <c r="AP184" s="55">
        <v>0</v>
      </c>
      <c r="AQ184" s="55">
        <v>0</v>
      </c>
      <c r="AR184" s="55">
        <v>0</v>
      </c>
      <c r="AS184" s="55">
        <v>0</v>
      </c>
      <c r="AT184" s="55">
        <v>0</v>
      </c>
      <c r="AU184" s="55">
        <v>0</v>
      </c>
      <c r="AV184" s="55">
        <v>0</v>
      </c>
      <c r="AW184" s="55">
        <v>0</v>
      </c>
      <c r="AX184" s="55">
        <v>0</v>
      </c>
      <c r="AY184" s="55">
        <v>0</v>
      </c>
      <c r="AZ184" s="55">
        <v>0</v>
      </c>
    </row>
    <row r="185" spans="1:52" s="49" customFormat="1" ht="15" customHeight="1" x14ac:dyDescent="0.3">
      <c r="A185" s="50" t="s">
        <v>1327</v>
      </c>
      <c r="B185" s="51">
        <v>0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51">
        <v>0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1">
        <v>0</v>
      </c>
      <c r="AL185" s="51">
        <v>0</v>
      </c>
      <c r="AM185" s="51">
        <v>0</v>
      </c>
      <c r="AN185" s="51">
        <v>0</v>
      </c>
      <c r="AO185" s="51">
        <v>0</v>
      </c>
      <c r="AP185" s="51">
        <v>0</v>
      </c>
      <c r="AQ185" s="51">
        <v>0</v>
      </c>
      <c r="AR185" s="51">
        <v>0</v>
      </c>
      <c r="AS185" s="51">
        <v>0</v>
      </c>
      <c r="AT185" s="51">
        <v>500</v>
      </c>
      <c r="AU185" s="51">
        <v>500</v>
      </c>
      <c r="AV185" s="51">
        <v>500</v>
      </c>
      <c r="AW185" s="51">
        <v>1000</v>
      </c>
      <c r="AX185" s="51">
        <v>1000</v>
      </c>
      <c r="AY185" s="51">
        <v>1000</v>
      </c>
      <c r="AZ185" s="51">
        <v>1000</v>
      </c>
    </row>
    <row r="186" spans="1:52" s="49" customFormat="1" ht="15" customHeight="1" x14ac:dyDescent="0.3">
      <c r="A186" s="61" t="s">
        <v>1356</v>
      </c>
      <c r="B186" s="55">
        <v>0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</v>
      </c>
      <c r="I186" s="55">
        <v>0</v>
      </c>
      <c r="J186" s="55">
        <v>0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P186" s="55">
        <v>0</v>
      </c>
      <c r="Q186" s="55">
        <v>0</v>
      </c>
      <c r="R186" s="55">
        <v>0</v>
      </c>
      <c r="S186" s="55">
        <v>0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0</v>
      </c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0</v>
      </c>
      <c r="AI186" s="55">
        <v>0</v>
      </c>
      <c r="AJ186" s="55">
        <v>0</v>
      </c>
      <c r="AK186" s="55">
        <v>0</v>
      </c>
      <c r="AL186" s="55">
        <v>0</v>
      </c>
      <c r="AM186" s="55">
        <v>0</v>
      </c>
      <c r="AN186" s="55">
        <v>0</v>
      </c>
      <c r="AO186" s="55">
        <v>0</v>
      </c>
      <c r="AP186" s="55">
        <v>0</v>
      </c>
      <c r="AQ186" s="55">
        <v>0</v>
      </c>
      <c r="AR186" s="55">
        <v>0</v>
      </c>
      <c r="AS186" s="55">
        <v>0</v>
      </c>
      <c r="AT186" s="55">
        <v>0</v>
      </c>
      <c r="AU186" s="55">
        <v>0</v>
      </c>
      <c r="AV186" s="55">
        <v>0</v>
      </c>
      <c r="AW186" s="55">
        <v>0</v>
      </c>
      <c r="AX186" s="55">
        <v>0</v>
      </c>
      <c r="AY186" s="55">
        <v>0</v>
      </c>
      <c r="AZ186" s="55">
        <v>0</v>
      </c>
    </row>
    <row r="187" spans="1:52" s="49" customFormat="1" ht="15" customHeight="1" x14ac:dyDescent="0.3">
      <c r="A187" s="61" t="s">
        <v>1357</v>
      </c>
      <c r="B187" s="55">
        <v>0</v>
      </c>
      <c r="C187" s="55">
        <v>0</v>
      </c>
      <c r="D187" s="55">
        <v>0</v>
      </c>
      <c r="E187" s="55">
        <v>0</v>
      </c>
      <c r="F187" s="55">
        <v>0</v>
      </c>
      <c r="G187" s="55">
        <v>0</v>
      </c>
      <c r="H187" s="55">
        <v>0</v>
      </c>
      <c r="I187" s="55">
        <v>0</v>
      </c>
      <c r="J187" s="55">
        <v>0</v>
      </c>
      <c r="K187" s="55">
        <v>0</v>
      </c>
      <c r="L187" s="55">
        <v>0</v>
      </c>
      <c r="M187" s="55">
        <v>0</v>
      </c>
      <c r="N187" s="55">
        <v>0</v>
      </c>
      <c r="O187" s="55">
        <v>0</v>
      </c>
      <c r="P187" s="55">
        <v>0</v>
      </c>
      <c r="Q187" s="55">
        <v>0</v>
      </c>
      <c r="R187" s="55">
        <v>0</v>
      </c>
      <c r="S187" s="55">
        <v>0</v>
      </c>
      <c r="T187" s="55">
        <v>0</v>
      </c>
      <c r="U187" s="55">
        <v>0</v>
      </c>
      <c r="V187" s="55">
        <v>0</v>
      </c>
      <c r="W187" s="55">
        <v>0</v>
      </c>
      <c r="X187" s="55">
        <v>0</v>
      </c>
      <c r="Y187" s="55">
        <v>0</v>
      </c>
      <c r="Z187" s="55">
        <v>0</v>
      </c>
      <c r="AA187" s="55">
        <v>0</v>
      </c>
      <c r="AB187" s="55">
        <v>0</v>
      </c>
      <c r="AC187" s="55">
        <v>0</v>
      </c>
      <c r="AD187" s="55">
        <v>0</v>
      </c>
      <c r="AE187" s="55">
        <v>0</v>
      </c>
      <c r="AF187" s="55">
        <v>0</v>
      </c>
      <c r="AG187" s="55">
        <v>0</v>
      </c>
      <c r="AH187" s="55">
        <v>0</v>
      </c>
      <c r="AI187" s="55">
        <v>0</v>
      </c>
      <c r="AJ187" s="55">
        <v>0</v>
      </c>
      <c r="AK187" s="55">
        <v>0</v>
      </c>
      <c r="AL187" s="55">
        <v>0</v>
      </c>
      <c r="AM187" s="55">
        <v>0</v>
      </c>
      <c r="AN187" s="55">
        <v>0</v>
      </c>
      <c r="AO187" s="55">
        <v>0</v>
      </c>
      <c r="AP187" s="55">
        <v>0</v>
      </c>
      <c r="AQ187" s="55">
        <v>0</v>
      </c>
      <c r="AR187" s="55">
        <v>0</v>
      </c>
      <c r="AS187" s="55">
        <v>0</v>
      </c>
      <c r="AT187" s="55">
        <v>0</v>
      </c>
      <c r="AU187" s="55">
        <v>0</v>
      </c>
      <c r="AV187" s="55">
        <v>0</v>
      </c>
      <c r="AW187" s="55">
        <v>0</v>
      </c>
      <c r="AX187" s="55">
        <v>0</v>
      </c>
      <c r="AY187" s="55">
        <v>0</v>
      </c>
      <c r="AZ187" s="55">
        <v>0</v>
      </c>
    </row>
    <row r="188" spans="1:52" s="49" customFormat="1" ht="15" customHeight="1" x14ac:dyDescent="0.3">
      <c r="A188" s="61" t="s">
        <v>1358</v>
      </c>
      <c r="B188" s="55">
        <v>0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  <c r="N188" s="55">
        <v>0</v>
      </c>
      <c r="O188" s="55">
        <v>0</v>
      </c>
      <c r="P188" s="55">
        <v>0</v>
      </c>
      <c r="Q188" s="55">
        <v>0</v>
      </c>
      <c r="R188" s="55">
        <v>0</v>
      </c>
      <c r="S188" s="55">
        <v>0</v>
      </c>
      <c r="T188" s="55">
        <v>0</v>
      </c>
      <c r="U188" s="55">
        <v>0</v>
      </c>
      <c r="V188" s="55">
        <v>0</v>
      </c>
      <c r="W188" s="55">
        <v>0</v>
      </c>
      <c r="X188" s="55">
        <v>0</v>
      </c>
      <c r="Y188" s="55">
        <v>0</v>
      </c>
      <c r="Z188" s="55">
        <v>0</v>
      </c>
      <c r="AA188" s="55">
        <v>0</v>
      </c>
      <c r="AB188" s="55">
        <v>0</v>
      </c>
      <c r="AC188" s="55">
        <v>0</v>
      </c>
      <c r="AD188" s="55">
        <v>0</v>
      </c>
      <c r="AE188" s="55">
        <v>0</v>
      </c>
      <c r="AF188" s="55">
        <v>0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0</v>
      </c>
      <c r="AM188" s="55">
        <v>0</v>
      </c>
      <c r="AN188" s="55">
        <v>0</v>
      </c>
      <c r="AO188" s="55">
        <v>0</v>
      </c>
      <c r="AP188" s="55">
        <v>0</v>
      </c>
      <c r="AQ188" s="55">
        <v>0</v>
      </c>
      <c r="AR188" s="55">
        <v>0</v>
      </c>
      <c r="AS188" s="55">
        <v>0</v>
      </c>
      <c r="AT188" s="55">
        <v>500</v>
      </c>
      <c r="AU188" s="55">
        <v>500</v>
      </c>
      <c r="AV188" s="55">
        <v>500</v>
      </c>
      <c r="AW188" s="55">
        <v>1000</v>
      </c>
      <c r="AX188" s="55">
        <v>1000</v>
      </c>
      <c r="AY188" s="55">
        <v>1000</v>
      </c>
      <c r="AZ188" s="55">
        <v>1000</v>
      </c>
    </row>
    <row r="189" spans="1:52" s="49" customFormat="1" ht="15" customHeight="1" x14ac:dyDescent="0.3">
      <c r="A189" s="61" t="s">
        <v>1347</v>
      </c>
      <c r="B189" s="55">
        <v>0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0</v>
      </c>
      <c r="I189" s="55">
        <v>0</v>
      </c>
      <c r="J189" s="55">
        <v>0</v>
      </c>
      <c r="K189" s="55">
        <v>0</v>
      </c>
      <c r="L189" s="55">
        <v>0</v>
      </c>
      <c r="M189" s="55">
        <v>0</v>
      </c>
      <c r="N189" s="55">
        <v>0</v>
      </c>
      <c r="O189" s="55">
        <v>0</v>
      </c>
      <c r="P189" s="55">
        <v>0</v>
      </c>
      <c r="Q189" s="55">
        <v>0</v>
      </c>
      <c r="R189" s="55">
        <v>0</v>
      </c>
      <c r="S189" s="55">
        <v>0</v>
      </c>
      <c r="T189" s="55">
        <v>0</v>
      </c>
      <c r="U189" s="55">
        <v>0</v>
      </c>
      <c r="V189" s="55">
        <v>0</v>
      </c>
      <c r="W189" s="55">
        <v>0</v>
      </c>
      <c r="X189" s="55">
        <v>0</v>
      </c>
      <c r="Y189" s="55">
        <v>0</v>
      </c>
      <c r="Z189" s="55">
        <v>0</v>
      </c>
      <c r="AA189" s="55">
        <v>0</v>
      </c>
      <c r="AB189" s="55">
        <v>0</v>
      </c>
      <c r="AC189" s="55">
        <v>0</v>
      </c>
      <c r="AD189" s="55">
        <v>0</v>
      </c>
      <c r="AE189" s="55">
        <v>0</v>
      </c>
      <c r="AF189" s="55">
        <v>0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0</v>
      </c>
      <c r="AM189" s="55">
        <v>0</v>
      </c>
      <c r="AN189" s="55">
        <v>0</v>
      </c>
      <c r="AO189" s="55">
        <v>0</v>
      </c>
      <c r="AP189" s="55">
        <v>0</v>
      </c>
      <c r="AQ189" s="55">
        <v>0</v>
      </c>
      <c r="AR189" s="55">
        <v>0</v>
      </c>
      <c r="AS189" s="55">
        <v>0</v>
      </c>
      <c r="AT189" s="55">
        <v>0</v>
      </c>
      <c r="AU189" s="55">
        <v>0</v>
      </c>
      <c r="AV189" s="55">
        <v>0</v>
      </c>
      <c r="AW189" s="55">
        <v>0</v>
      </c>
      <c r="AX189" s="55">
        <v>0</v>
      </c>
      <c r="AY189" s="55">
        <v>0</v>
      </c>
      <c r="AZ189" s="55">
        <v>0</v>
      </c>
    </row>
    <row r="190" spans="1:52" s="49" customFormat="1" ht="15" customHeight="1" x14ac:dyDescent="0.3">
      <c r="A190" s="50" t="s">
        <v>1328</v>
      </c>
      <c r="B190" s="51">
        <v>0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</v>
      </c>
      <c r="S190" s="51">
        <v>0</v>
      </c>
      <c r="T190" s="51">
        <v>0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1">
        <v>0</v>
      </c>
      <c r="AL190" s="51">
        <v>0</v>
      </c>
      <c r="AM190" s="51">
        <v>0</v>
      </c>
      <c r="AN190" s="51">
        <v>0</v>
      </c>
      <c r="AO190" s="51">
        <v>0</v>
      </c>
      <c r="AP190" s="51">
        <v>0</v>
      </c>
      <c r="AQ190" s="51">
        <v>175</v>
      </c>
      <c r="AR190" s="51">
        <v>175</v>
      </c>
      <c r="AS190" s="51">
        <v>615</v>
      </c>
      <c r="AT190" s="51">
        <v>790</v>
      </c>
      <c r="AU190" s="51">
        <v>1405</v>
      </c>
      <c r="AV190" s="51">
        <v>2545</v>
      </c>
      <c r="AW190" s="51">
        <v>2895</v>
      </c>
      <c r="AX190" s="51">
        <v>5355</v>
      </c>
      <c r="AY190" s="51">
        <v>7550</v>
      </c>
      <c r="AZ190" s="51">
        <v>8605</v>
      </c>
    </row>
    <row r="191" spans="1:52" s="49" customFormat="1" ht="15" customHeight="1" x14ac:dyDescent="0.3">
      <c r="A191" s="61" t="s">
        <v>1345</v>
      </c>
      <c r="B191" s="55">
        <v>0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0</v>
      </c>
      <c r="I191" s="55">
        <v>0</v>
      </c>
      <c r="J191" s="55">
        <v>0</v>
      </c>
      <c r="K191" s="55">
        <v>0</v>
      </c>
      <c r="L191" s="55">
        <v>0</v>
      </c>
      <c r="M191" s="55">
        <v>0</v>
      </c>
      <c r="N191" s="55">
        <v>0</v>
      </c>
      <c r="O191" s="55">
        <v>0</v>
      </c>
      <c r="P191" s="55">
        <v>0</v>
      </c>
      <c r="Q191" s="55">
        <v>0</v>
      </c>
      <c r="R191" s="55">
        <v>0</v>
      </c>
      <c r="S191" s="55">
        <v>0</v>
      </c>
      <c r="T191" s="55">
        <v>0</v>
      </c>
      <c r="U191" s="55">
        <v>0</v>
      </c>
      <c r="V191" s="55">
        <v>0</v>
      </c>
      <c r="W191" s="55">
        <v>0</v>
      </c>
      <c r="X191" s="55">
        <v>0</v>
      </c>
      <c r="Y191" s="55">
        <v>0</v>
      </c>
      <c r="Z191" s="55">
        <v>0</v>
      </c>
      <c r="AA191" s="55">
        <v>0</v>
      </c>
      <c r="AB191" s="55">
        <v>0</v>
      </c>
      <c r="AC191" s="55">
        <v>0</v>
      </c>
      <c r="AD191" s="55">
        <v>0</v>
      </c>
      <c r="AE191" s="55">
        <v>0</v>
      </c>
      <c r="AF191" s="55">
        <v>0</v>
      </c>
      <c r="AG191" s="55">
        <v>0</v>
      </c>
      <c r="AH191" s="55">
        <v>0</v>
      </c>
      <c r="AI191" s="55">
        <v>0</v>
      </c>
      <c r="AJ191" s="55">
        <v>0</v>
      </c>
      <c r="AK191" s="55">
        <v>0</v>
      </c>
      <c r="AL191" s="55">
        <v>0</v>
      </c>
      <c r="AM191" s="55">
        <v>0</v>
      </c>
      <c r="AN191" s="55">
        <v>0</v>
      </c>
      <c r="AO191" s="55">
        <v>0</v>
      </c>
      <c r="AP191" s="55">
        <v>0</v>
      </c>
      <c r="AQ191" s="55">
        <v>175</v>
      </c>
      <c r="AR191" s="55">
        <v>175</v>
      </c>
      <c r="AS191" s="55">
        <v>615</v>
      </c>
      <c r="AT191" s="55">
        <v>790</v>
      </c>
      <c r="AU191" s="55">
        <v>1405</v>
      </c>
      <c r="AV191" s="55">
        <v>2545</v>
      </c>
      <c r="AW191" s="55">
        <v>2895</v>
      </c>
      <c r="AX191" s="55">
        <v>5355</v>
      </c>
      <c r="AY191" s="55">
        <v>7550</v>
      </c>
      <c r="AZ191" s="55">
        <v>8605</v>
      </c>
    </row>
    <row r="192" spans="1:52" s="49" customFormat="1" ht="15" customHeight="1" x14ac:dyDescent="0.3">
      <c r="A192" s="61" t="s">
        <v>1346</v>
      </c>
      <c r="B192" s="55">
        <v>0</v>
      </c>
      <c r="C192" s="55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0</v>
      </c>
      <c r="I192" s="55">
        <v>0</v>
      </c>
      <c r="J192" s="55">
        <v>0</v>
      </c>
      <c r="K192" s="55">
        <v>0</v>
      </c>
      <c r="L192" s="55">
        <v>0</v>
      </c>
      <c r="M192" s="55">
        <v>0</v>
      </c>
      <c r="N192" s="55">
        <v>0</v>
      </c>
      <c r="O192" s="55">
        <v>0</v>
      </c>
      <c r="P192" s="55">
        <v>0</v>
      </c>
      <c r="Q192" s="55">
        <v>0</v>
      </c>
      <c r="R192" s="55">
        <v>0</v>
      </c>
      <c r="S192" s="55">
        <v>0</v>
      </c>
      <c r="T192" s="55">
        <v>0</v>
      </c>
      <c r="U192" s="55">
        <v>0</v>
      </c>
      <c r="V192" s="55">
        <v>0</v>
      </c>
      <c r="W192" s="55">
        <v>0</v>
      </c>
      <c r="X192" s="55">
        <v>0</v>
      </c>
      <c r="Y192" s="55">
        <v>0</v>
      </c>
      <c r="Z192" s="55">
        <v>0</v>
      </c>
      <c r="AA192" s="55">
        <v>0</v>
      </c>
      <c r="AB192" s="55">
        <v>0</v>
      </c>
      <c r="AC192" s="55">
        <v>0</v>
      </c>
      <c r="AD192" s="55">
        <v>0</v>
      </c>
      <c r="AE192" s="55">
        <v>0</v>
      </c>
      <c r="AF192" s="55">
        <v>0</v>
      </c>
      <c r="AG192" s="55">
        <v>0</v>
      </c>
      <c r="AH192" s="55">
        <v>0</v>
      </c>
      <c r="AI192" s="55">
        <v>0</v>
      </c>
      <c r="AJ192" s="55">
        <v>0</v>
      </c>
      <c r="AK192" s="55">
        <v>0</v>
      </c>
      <c r="AL192" s="55">
        <v>0</v>
      </c>
      <c r="AM192" s="55">
        <v>0</v>
      </c>
      <c r="AN192" s="55">
        <v>0</v>
      </c>
      <c r="AO192" s="55">
        <v>0</v>
      </c>
      <c r="AP192" s="55">
        <v>0</v>
      </c>
      <c r="AQ192" s="55">
        <v>0</v>
      </c>
      <c r="AR192" s="55">
        <v>0</v>
      </c>
      <c r="AS192" s="55">
        <v>0</v>
      </c>
      <c r="AT192" s="55">
        <v>0</v>
      </c>
      <c r="AU192" s="55">
        <v>0</v>
      </c>
      <c r="AV192" s="55">
        <v>0</v>
      </c>
      <c r="AW192" s="55">
        <v>0</v>
      </c>
      <c r="AX192" s="55">
        <v>0</v>
      </c>
      <c r="AY192" s="55">
        <v>0</v>
      </c>
      <c r="AZ192" s="55">
        <v>0</v>
      </c>
    </row>
    <row r="193" spans="1:52" s="49" customFormat="1" ht="15" customHeight="1" x14ac:dyDescent="0.3">
      <c r="A193" s="61" t="s">
        <v>1347</v>
      </c>
      <c r="B193" s="55">
        <v>0</v>
      </c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</v>
      </c>
      <c r="I193" s="55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</v>
      </c>
      <c r="S193" s="55">
        <v>0</v>
      </c>
      <c r="T193" s="55">
        <v>0</v>
      </c>
      <c r="U193" s="55">
        <v>0</v>
      </c>
      <c r="V193" s="55">
        <v>0</v>
      </c>
      <c r="W193" s="55">
        <v>0</v>
      </c>
      <c r="X193" s="55">
        <v>0</v>
      </c>
      <c r="Y193" s="55">
        <v>0</v>
      </c>
      <c r="Z193" s="55">
        <v>0</v>
      </c>
      <c r="AA193" s="55">
        <v>0</v>
      </c>
      <c r="AB193" s="55">
        <v>0</v>
      </c>
      <c r="AC193" s="55">
        <v>0</v>
      </c>
      <c r="AD193" s="55">
        <v>0</v>
      </c>
      <c r="AE193" s="55">
        <v>0</v>
      </c>
      <c r="AF193" s="55">
        <v>0</v>
      </c>
      <c r="AG193" s="55">
        <v>0</v>
      </c>
      <c r="AH193" s="55">
        <v>0</v>
      </c>
      <c r="AI193" s="55">
        <v>0</v>
      </c>
      <c r="AJ193" s="55">
        <v>0</v>
      </c>
      <c r="AK193" s="55">
        <v>0</v>
      </c>
      <c r="AL193" s="55">
        <v>0</v>
      </c>
      <c r="AM193" s="55">
        <v>0</v>
      </c>
      <c r="AN193" s="55">
        <v>0</v>
      </c>
      <c r="AO193" s="55">
        <v>0</v>
      </c>
      <c r="AP193" s="55">
        <v>0</v>
      </c>
      <c r="AQ193" s="55">
        <v>0</v>
      </c>
      <c r="AR193" s="55">
        <v>0</v>
      </c>
      <c r="AS193" s="55">
        <v>0</v>
      </c>
      <c r="AT193" s="55">
        <v>0</v>
      </c>
      <c r="AU193" s="55">
        <v>0</v>
      </c>
      <c r="AV193" s="55">
        <v>0</v>
      </c>
      <c r="AW193" s="55">
        <v>0</v>
      </c>
      <c r="AX193" s="55">
        <v>0</v>
      </c>
      <c r="AY193" s="55">
        <v>0</v>
      </c>
      <c r="AZ193" s="55">
        <v>0</v>
      </c>
    </row>
    <row r="194" spans="1:52" s="49" customFormat="1" ht="15" customHeight="1" x14ac:dyDescent="0.3">
      <c r="A194" s="61" t="s">
        <v>1348</v>
      </c>
      <c r="B194" s="55">
        <v>0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</v>
      </c>
      <c r="I194" s="55">
        <v>0</v>
      </c>
      <c r="J194" s="55">
        <v>0</v>
      </c>
      <c r="K194" s="55">
        <v>0</v>
      </c>
      <c r="L194" s="55">
        <v>0</v>
      </c>
      <c r="M194" s="55">
        <v>0</v>
      </c>
      <c r="N194" s="55">
        <v>0</v>
      </c>
      <c r="O194" s="55">
        <v>0</v>
      </c>
      <c r="P194" s="55">
        <v>0</v>
      </c>
      <c r="Q194" s="55">
        <v>0</v>
      </c>
      <c r="R194" s="55">
        <v>0</v>
      </c>
      <c r="S194" s="55">
        <v>0</v>
      </c>
      <c r="T194" s="55">
        <v>0</v>
      </c>
      <c r="U194" s="55">
        <v>0</v>
      </c>
      <c r="V194" s="55">
        <v>0</v>
      </c>
      <c r="W194" s="55">
        <v>0</v>
      </c>
      <c r="X194" s="55">
        <v>0</v>
      </c>
      <c r="Y194" s="55">
        <v>0</v>
      </c>
      <c r="Z194" s="55">
        <v>0</v>
      </c>
      <c r="AA194" s="55">
        <v>0</v>
      </c>
      <c r="AB194" s="55">
        <v>0</v>
      </c>
      <c r="AC194" s="55">
        <v>0</v>
      </c>
      <c r="AD194" s="55">
        <v>0</v>
      </c>
      <c r="AE194" s="55">
        <v>0</v>
      </c>
      <c r="AF194" s="55">
        <v>0</v>
      </c>
      <c r="AG194" s="55">
        <v>0</v>
      </c>
      <c r="AH194" s="55">
        <v>0</v>
      </c>
      <c r="AI194" s="55">
        <v>0</v>
      </c>
      <c r="AJ194" s="55">
        <v>0</v>
      </c>
      <c r="AK194" s="55">
        <v>0</v>
      </c>
      <c r="AL194" s="55">
        <v>0</v>
      </c>
      <c r="AM194" s="55">
        <v>0</v>
      </c>
      <c r="AN194" s="55">
        <v>0</v>
      </c>
      <c r="AO194" s="55">
        <v>0</v>
      </c>
      <c r="AP194" s="55">
        <v>0</v>
      </c>
      <c r="AQ194" s="55">
        <v>0</v>
      </c>
      <c r="AR194" s="55">
        <v>0</v>
      </c>
      <c r="AS194" s="55">
        <v>0</v>
      </c>
      <c r="AT194" s="55">
        <v>0</v>
      </c>
      <c r="AU194" s="55">
        <v>0</v>
      </c>
      <c r="AV194" s="55">
        <v>0</v>
      </c>
      <c r="AW194" s="55">
        <v>0</v>
      </c>
      <c r="AX194" s="55">
        <v>0</v>
      </c>
      <c r="AY194" s="55">
        <v>0</v>
      </c>
      <c r="AZ194" s="55">
        <v>0</v>
      </c>
    </row>
    <row r="195" spans="1:52" s="49" customFormat="1" ht="15" customHeight="1" x14ac:dyDescent="0.3">
      <c r="A195" s="50" t="s">
        <v>1329</v>
      </c>
      <c r="B195" s="51">
        <v>0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</v>
      </c>
      <c r="I195" s="51">
        <v>0</v>
      </c>
      <c r="J195" s="51">
        <v>0</v>
      </c>
      <c r="K195" s="51">
        <v>0</v>
      </c>
      <c r="L195" s="51">
        <v>0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</v>
      </c>
      <c r="S195" s="51">
        <v>0</v>
      </c>
      <c r="T195" s="51">
        <v>0</v>
      </c>
      <c r="U195" s="51">
        <v>0</v>
      </c>
      <c r="V195" s="51">
        <v>0</v>
      </c>
      <c r="W195" s="51">
        <v>0</v>
      </c>
      <c r="X195" s="51">
        <v>0</v>
      </c>
      <c r="Y195" s="5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1">
        <v>0</v>
      </c>
      <c r="AL195" s="51">
        <v>0</v>
      </c>
      <c r="AM195" s="51">
        <v>0</v>
      </c>
      <c r="AN195" s="51">
        <v>0</v>
      </c>
      <c r="AO195" s="51">
        <v>0</v>
      </c>
      <c r="AP195" s="51">
        <v>0</v>
      </c>
      <c r="AQ195" s="51">
        <v>0</v>
      </c>
      <c r="AR195" s="51">
        <v>0</v>
      </c>
      <c r="AS195" s="51">
        <v>0</v>
      </c>
      <c r="AT195" s="51">
        <v>0</v>
      </c>
      <c r="AU195" s="51">
        <v>0</v>
      </c>
      <c r="AV195" s="51">
        <v>0</v>
      </c>
      <c r="AW195" s="51">
        <v>0</v>
      </c>
      <c r="AX195" s="51">
        <v>0</v>
      </c>
      <c r="AY195" s="51">
        <v>0</v>
      </c>
      <c r="AZ195" s="51">
        <v>0</v>
      </c>
    </row>
    <row r="196" spans="1:52" s="49" customFormat="1" ht="15" customHeight="1" x14ac:dyDescent="0.3">
      <c r="A196" s="50" t="s">
        <v>1330</v>
      </c>
      <c r="B196" s="51">
        <v>0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0</v>
      </c>
      <c r="I196" s="51">
        <v>0</v>
      </c>
      <c r="J196" s="51">
        <v>0</v>
      </c>
      <c r="K196" s="51">
        <v>0</v>
      </c>
      <c r="L196" s="51">
        <v>0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0</v>
      </c>
      <c r="S196" s="51">
        <v>0</v>
      </c>
      <c r="T196" s="51">
        <v>0</v>
      </c>
      <c r="U196" s="51">
        <v>0</v>
      </c>
      <c r="V196" s="51">
        <v>0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1">
        <v>0</v>
      </c>
      <c r="AL196" s="51">
        <v>0</v>
      </c>
      <c r="AM196" s="51">
        <v>0</v>
      </c>
      <c r="AN196" s="51">
        <v>0</v>
      </c>
      <c r="AO196" s="51">
        <v>0</v>
      </c>
      <c r="AP196" s="51">
        <v>0</v>
      </c>
      <c r="AQ196" s="51">
        <v>0</v>
      </c>
      <c r="AR196" s="51">
        <v>0</v>
      </c>
      <c r="AS196" s="51">
        <v>0</v>
      </c>
      <c r="AT196" s="51">
        <v>0</v>
      </c>
      <c r="AU196" s="51">
        <v>0</v>
      </c>
      <c r="AV196" s="51">
        <v>0</v>
      </c>
      <c r="AW196" s="51">
        <v>0</v>
      </c>
      <c r="AX196" s="51">
        <v>0</v>
      </c>
      <c r="AY196" s="51">
        <v>0</v>
      </c>
      <c r="AZ196" s="51">
        <v>0</v>
      </c>
    </row>
    <row r="197" spans="1:52" s="49" customFormat="1" ht="15" customHeight="1" x14ac:dyDescent="0.3">
      <c r="A197" s="50" t="s">
        <v>1331</v>
      </c>
      <c r="B197" s="51">
        <v>0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</v>
      </c>
      <c r="I197" s="51">
        <v>0</v>
      </c>
      <c r="J197" s="51">
        <v>0</v>
      </c>
      <c r="K197" s="51">
        <v>0</v>
      </c>
      <c r="L197" s="51">
        <v>0</v>
      </c>
      <c r="M197" s="51">
        <v>0</v>
      </c>
      <c r="N197" s="51">
        <v>0</v>
      </c>
      <c r="O197" s="51">
        <v>0</v>
      </c>
      <c r="P197" s="51">
        <v>0</v>
      </c>
      <c r="Q197" s="51">
        <v>0</v>
      </c>
      <c r="R197" s="51">
        <v>0</v>
      </c>
      <c r="S197" s="51">
        <v>0</v>
      </c>
      <c r="T197" s="51">
        <v>0</v>
      </c>
      <c r="U197" s="51">
        <v>0</v>
      </c>
      <c r="V197" s="51">
        <v>0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1">
        <v>0</v>
      </c>
      <c r="AL197" s="51">
        <v>0</v>
      </c>
      <c r="AM197" s="51">
        <v>0</v>
      </c>
      <c r="AN197" s="51">
        <v>0</v>
      </c>
      <c r="AO197" s="51">
        <v>0</v>
      </c>
      <c r="AP197" s="51">
        <v>0</v>
      </c>
      <c r="AQ197" s="51">
        <v>0</v>
      </c>
      <c r="AR197" s="51">
        <v>0</v>
      </c>
      <c r="AS197" s="51">
        <v>0</v>
      </c>
      <c r="AT197" s="51">
        <v>0</v>
      </c>
      <c r="AU197" s="51">
        <v>0</v>
      </c>
      <c r="AV197" s="51">
        <v>0</v>
      </c>
      <c r="AW197" s="51">
        <v>0</v>
      </c>
      <c r="AX197" s="51">
        <v>0</v>
      </c>
      <c r="AY197" s="51">
        <v>0</v>
      </c>
      <c r="AZ197" s="51">
        <v>0</v>
      </c>
    </row>
    <row r="198" spans="1:52" s="49" customFormat="1" ht="15" customHeight="1" x14ac:dyDescent="0.3">
      <c r="A198" s="61" t="s">
        <v>1345</v>
      </c>
      <c r="B198" s="55">
        <v>0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0</v>
      </c>
      <c r="S198" s="55">
        <v>0</v>
      </c>
      <c r="T198" s="55">
        <v>0</v>
      </c>
      <c r="U198" s="55">
        <v>0</v>
      </c>
      <c r="V198" s="55">
        <v>0</v>
      </c>
      <c r="W198" s="55">
        <v>0</v>
      </c>
      <c r="X198" s="55">
        <v>0</v>
      </c>
      <c r="Y198" s="55">
        <v>0</v>
      </c>
      <c r="Z198" s="55">
        <v>0</v>
      </c>
      <c r="AA198" s="55">
        <v>0</v>
      </c>
      <c r="AB198" s="55">
        <v>0</v>
      </c>
      <c r="AC198" s="55">
        <v>0</v>
      </c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 s="55">
        <v>0</v>
      </c>
      <c r="AJ198" s="55">
        <v>0</v>
      </c>
      <c r="AK198" s="55">
        <v>0</v>
      </c>
      <c r="AL198" s="55">
        <v>0</v>
      </c>
      <c r="AM198" s="55">
        <v>0</v>
      </c>
      <c r="AN198" s="55">
        <v>0</v>
      </c>
      <c r="AO198" s="55">
        <v>0</v>
      </c>
      <c r="AP198" s="55">
        <v>0</v>
      </c>
      <c r="AQ198" s="55">
        <v>0</v>
      </c>
      <c r="AR198" s="55">
        <v>0</v>
      </c>
      <c r="AS198" s="55">
        <v>0</v>
      </c>
      <c r="AT198" s="55">
        <v>0</v>
      </c>
      <c r="AU198" s="55">
        <v>0</v>
      </c>
      <c r="AV198" s="55">
        <v>0</v>
      </c>
      <c r="AW198" s="55">
        <v>0</v>
      </c>
      <c r="AX198" s="55">
        <v>0</v>
      </c>
      <c r="AY198" s="55">
        <v>0</v>
      </c>
      <c r="AZ198" s="55">
        <v>0</v>
      </c>
    </row>
    <row r="199" spans="1:52" s="49" customFormat="1" ht="15" customHeight="1" x14ac:dyDescent="0.3">
      <c r="A199" s="61" t="s">
        <v>1346</v>
      </c>
      <c r="B199" s="55">
        <v>0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</v>
      </c>
      <c r="I199" s="55">
        <v>0</v>
      </c>
      <c r="J199" s="55">
        <v>0</v>
      </c>
      <c r="K199" s="55">
        <v>0</v>
      </c>
      <c r="L199" s="55">
        <v>0</v>
      </c>
      <c r="M199" s="55">
        <v>0</v>
      </c>
      <c r="N199" s="55">
        <v>0</v>
      </c>
      <c r="O199" s="55">
        <v>0</v>
      </c>
      <c r="P199" s="55">
        <v>0</v>
      </c>
      <c r="Q199" s="55">
        <v>0</v>
      </c>
      <c r="R199" s="55">
        <v>0</v>
      </c>
      <c r="S199" s="55">
        <v>0</v>
      </c>
      <c r="T199" s="55">
        <v>0</v>
      </c>
      <c r="U199" s="55">
        <v>0</v>
      </c>
      <c r="V199" s="55">
        <v>0</v>
      </c>
      <c r="W199" s="55">
        <v>0</v>
      </c>
      <c r="X199" s="55">
        <v>0</v>
      </c>
      <c r="Y199" s="55">
        <v>0</v>
      </c>
      <c r="Z199" s="55">
        <v>0</v>
      </c>
      <c r="AA199" s="55">
        <v>0</v>
      </c>
      <c r="AB199" s="55">
        <v>0</v>
      </c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0</v>
      </c>
      <c r="AM199" s="55">
        <v>0</v>
      </c>
      <c r="AN199" s="55">
        <v>0</v>
      </c>
      <c r="AO199" s="55">
        <v>0</v>
      </c>
      <c r="AP199" s="55">
        <v>0</v>
      </c>
      <c r="AQ199" s="55">
        <v>0</v>
      </c>
      <c r="AR199" s="55">
        <v>0</v>
      </c>
      <c r="AS199" s="55">
        <v>0</v>
      </c>
      <c r="AT199" s="55">
        <v>0</v>
      </c>
      <c r="AU199" s="55">
        <v>0</v>
      </c>
      <c r="AV199" s="55">
        <v>0</v>
      </c>
      <c r="AW199" s="55">
        <v>0</v>
      </c>
      <c r="AX199" s="55">
        <v>0</v>
      </c>
      <c r="AY199" s="55">
        <v>0</v>
      </c>
      <c r="AZ199" s="55">
        <v>0</v>
      </c>
    </row>
    <row r="200" spans="1:52" s="49" customFormat="1" ht="15" customHeight="1" x14ac:dyDescent="0.3">
      <c r="A200" s="61" t="s">
        <v>1347</v>
      </c>
      <c r="B200" s="55">
        <v>0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0</v>
      </c>
      <c r="I200" s="55">
        <v>0</v>
      </c>
      <c r="J200" s="55">
        <v>0</v>
      </c>
      <c r="K200" s="55">
        <v>0</v>
      </c>
      <c r="L200" s="55">
        <v>0</v>
      </c>
      <c r="M200" s="55">
        <v>0</v>
      </c>
      <c r="N200" s="55">
        <v>0</v>
      </c>
      <c r="O200" s="55">
        <v>0</v>
      </c>
      <c r="P200" s="55">
        <v>0</v>
      </c>
      <c r="Q200" s="55">
        <v>0</v>
      </c>
      <c r="R200" s="55">
        <v>0</v>
      </c>
      <c r="S200" s="55">
        <v>0</v>
      </c>
      <c r="T200" s="55">
        <v>0</v>
      </c>
      <c r="U200" s="55">
        <v>0</v>
      </c>
      <c r="V200" s="55">
        <v>0</v>
      </c>
      <c r="W200" s="55">
        <v>0</v>
      </c>
      <c r="X200" s="55">
        <v>0</v>
      </c>
      <c r="Y200" s="55">
        <v>0</v>
      </c>
      <c r="Z200" s="55">
        <v>0</v>
      </c>
      <c r="AA200" s="55">
        <v>0</v>
      </c>
      <c r="AB200" s="55">
        <v>0</v>
      </c>
      <c r="AC200" s="55">
        <v>0</v>
      </c>
      <c r="AD200" s="55">
        <v>0</v>
      </c>
      <c r="AE200" s="55">
        <v>0</v>
      </c>
      <c r="AF200" s="55">
        <v>0</v>
      </c>
      <c r="AG200" s="55">
        <v>0</v>
      </c>
      <c r="AH200" s="55">
        <v>0</v>
      </c>
      <c r="AI200" s="55">
        <v>0</v>
      </c>
      <c r="AJ200" s="55">
        <v>0</v>
      </c>
      <c r="AK200" s="55">
        <v>0</v>
      </c>
      <c r="AL200" s="55">
        <v>0</v>
      </c>
      <c r="AM200" s="55">
        <v>0</v>
      </c>
      <c r="AN200" s="55">
        <v>0</v>
      </c>
      <c r="AO200" s="55">
        <v>0</v>
      </c>
      <c r="AP200" s="55">
        <v>0</v>
      </c>
      <c r="AQ200" s="55">
        <v>0</v>
      </c>
      <c r="AR200" s="55">
        <v>0</v>
      </c>
      <c r="AS200" s="55">
        <v>0</v>
      </c>
      <c r="AT200" s="55">
        <v>0</v>
      </c>
      <c r="AU200" s="55">
        <v>0</v>
      </c>
      <c r="AV200" s="55">
        <v>0</v>
      </c>
      <c r="AW200" s="55">
        <v>0</v>
      </c>
      <c r="AX200" s="55">
        <v>0</v>
      </c>
      <c r="AY200" s="55">
        <v>0</v>
      </c>
      <c r="AZ200" s="55">
        <v>0</v>
      </c>
    </row>
    <row r="201" spans="1:52" s="49" customFormat="1" ht="15" customHeight="1" x14ac:dyDescent="0.3">
      <c r="A201" s="61" t="s">
        <v>1348</v>
      </c>
      <c r="B201" s="55">
        <v>0</v>
      </c>
      <c r="C201" s="55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0</v>
      </c>
      <c r="I201" s="55">
        <v>0</v>
      </c>
      <c r="J201" s="55">
        <v>0</v>
      </c>
      <c r="K201" s="55">
        <v>0</v>
      </c>
      <c r="L201" s="55">
        <v>0</v>
      </c>
      <c r="M201" s="55">
        <v>0</v>
      </c>
      <c r="N201" s="55">
        <v>0</v>
      </c>
      <c r="O201" s="55">
        <v>0</v>
      </c>
      <c r="P201" s="55">
        <v>0</v>
      </c>
      <c r="Q201" s="55">
        <v>0</v>
      </c>
      <c r="R201" s="55">
        <v>0</v>
      </c>
      <c r="S201" s="55">
        <v>0</v>
      </c>
      <c r="T201" s="55">
        <v>0</v>
      </c>
      <c r="U201" s="55">
        <v>0</v>
      </c>
      <c r="V201" s="55">
        <v>0</v>
      </c>
      <c r="W201" s="55">
        <v>0</v>
      </c>
      <c r="X201" s="55">
        <v>0</v>
      </c>
      <c r="Y201" s="55">
        <v>0</v>
      </c>
      <c r="Z201" s="55">
        <v>0</v>
      </c>
      <c r="AA201" s="55">
        <v>0</v>
      </c>
      <c r="AB201" s="55">
        <v>0</v>
      </c>
      <c r="AC201" s="55">
        <v>0</v>
      </c>
      <c r="AD201" s="55">
        <v>0</v>
      </c>
      <c r="AE201" s="55">
        <v>0</v>
      </c>
      <c r="AF201" s="55">
        <v>0</v>
      </c>
      <c r="AG201" s="55">
        <v>0</v>
      </c>
      <c r="AH201" s="55">
        <v>0</v>
      </c>
      <c r="AI201" s="55">
        <v>0</v>
      </c>
      <c r="AJ201" s="55">
        <v>0</v>
      </c>
      <c r="AK201" s="55">
        <v>0</v>
      </c>
      <c r="AL201" s="55">
        <v>0</v>
      </c>
      <c r="AM201" s="55">
        <v>0</v>
      </c>
      <c r="AN201" s="55">
        <v>0</v>
      </c>
      <c r="AO201" s="55">
        <v>0</v>
      </c>
      <c r="AP201" s="55">
        <v>0</v>
      </c>
      <c r="AQ201" s="55">
        <v>0</v>
      </c>
      <c r="AR201" s="55">
        <v>0</v>
      </c>
      <c r="AS201" s="55">
        <v>0</v>
      </c>
      <c r="AT201" s="55">
        <v>0</v>
      </c>
      <c r="AU201" s="55">
        <v>0</v>
      </c>
      <c r="AV201" s="55">
        <v>0</v>
      </c>
      <c r="AW201" s="55">
        <v>0</v>
      </c>
      <c r="AX201" s="55">
        <v>0</v>
      </c>
      <c r="AY201" s="55">
        <v>0</v>
      </c>
      <c r="AZ201" s="55">
        <v>0</v>
      </c>
    </row>
    <row r="202" spans="1:52" s="49" customFormat="1" ht="15" customHeight="1" x14ac:dyDescent="0.3">
      <c r="A202" s="50" t="s">
        <v>1332</v>
      </c>
      <c r="B202" s="51">
        <v>0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1">
        <v>0</v>
      </c>
      <c r="AL202" s="51">
        <v>0</v>
      </c>
      <c r="AM202" s="51">
        <v>0</v>
      </c>
      <c r="AN202" s="51">
        <v>0</v>
      </c>
      <c r="AO202" s="51">
        <v>0</v>
      </c>
      <c r="AP202" s="51">
        <v>0</v>
      </c>
      <c r="AQ202" s="51">
        <v>0</v>
      </c>
      <c r="AR202" s="51">
        <v>0</v>
      </c>
      <c r="AS202" s="51">
        <v>0</v>
      </c>
      <c r="AT202" s="51">
        <v>0</v>
      </c>
      <c r="AU202" s="51">
        <v>0</v>
      </c>
      <c r="AV202" s="51">
        <v>0</v>
      </c>
      <c r="AW202" s="51">
        <v>0</v>
      </c>
      <c r="AX202" s="51">
        <v>0</v>
      </c>
      <c r="AY202" s="51">
        <v>0</v>
      </c>
      <c r="AZ202" s="51">
        <v>0</v>
      </c>
    </row>
    <row r="203" spans="1:52" s="49" customFormat="1" ht="15" customHeight="1" x14ac:dyDescent="0.3">
      <c r="A203" s="61" t="s">
        <v>1356</v>
      </c>
      <c r="B203" s="55">
        <v>0</v>
      </c>
      <c r="C203" s="55">
        <v>0</v>
      </c>
      <c r="D203" s="55">
        <v>0</v>
      </c>
      <c r="E203" s="55">
        <v>0</v>
      </c>
      <c r="F203" s="55">
        <v>0</v>
      </c>
      <c r="G203" s="55">
        <v>0</v>
      </c>
      <c r="H203" s="55">
        <v>0</v>
      </c>
      <c r="I203" s="55">
        <v>0</v>
      </c>
      <c r="J203" s="55">
        <v>0</v>
      </c>
      <c r="K203" s="55">
        <v>0</v>
      </c>
      <c r="L203" s="55">
        <v>0</v>
      </c>
      <c r="M203" s="55">
        <v>0</v>
      </c>
      <c r="N203" s="55">
        <v>0</v>
      </c>
      <c r="O203" s="55">
        <v>0</v>
      </c>
      <c r="P203" s="55">
        <v>0</v>
      </c>
      <c r="Q203" s="55">
        <v>0</v>
      </c>
      <c r="R203" s="55">
        <v>0</v>
      </c>
      <c r="S203" s="55">
        <v>0</v>
      </c>
      <c r="T203" s="55">
        <v>0</v>
      </c>
      <c r="U203" s="55">
        <v>0</v>
      </c>
      <c r="V203" s="55">
        <v>0</v>
      </c>
      <c r="W203" s="55">
        <v>0</v>
      </c>
      <c r="X203" s="55">
        <v>0</v>
      </c>
      <c r="Y203" s="55">
        <v>0</v>
      </c>
      <c r="Z203" s="55">
        <v>0</v>
      </c>
      <c r="AA203" s="55">
        <v>0</v>
      </c>
      <c r="AB203" s="55">
        <v>0</v>
      </c>
      <c r="AC203" s="55">
        <v>0</v>
      </c>
      <c r="AD203" s="55">
        <v>0</v>
      </c>
      <c r="AE203" s="55">
        <v>0</v>
      </c>
      <c r="AF203" s="55">
        <v>0</v>
      </c>
      <c r="AG203" s="55">
        <v>0</v>
      </c>
      <c r="AH203" s="55">
        <v>0</v>
      </c>
      <c r="AI203" s="55">
        <v>0</v>
      </c>
      <c r="AJ203" s="55">
        <v>0</v>
      </c>
      <c r="AK203" s="55">
        <v>0</v>
      </c>
      <c r="AL203" s="55">
        <v>0</v>
      </c>
      <c r="AM203" s="55">
        <v>0</v>
      </c>
      <c r="AN203" s="55">
        <v>0</v>
      </c>
      <c r="AO203" s="55">
        <v>0</v>
      </c>
      <c r="AP203" s="55">
        <v>0</v>
      </c>
      <c r="AQ203" s="55">
        <v>0</v>
      </c>
      <c r="AR203" s="55">
        <v>0</v>
      </c>
      <c r="AS203" s="55">
        <v>0</v>
      </c>
      <c r="AT203" s="55">
        <v>0</v>
      </c>
      <c r="AU203" s="55">
        <v>0</v>
      </c>
      <c r="AV203" s="55">
        <v>0</v>
      </c>
      <c r="AW203" s="55">
        <v>0</v>
      </c>
      <c r="AX203" s="55">
        <v>0</v>
      </c>
      <c r="AY203" s="55">
        <v>0</v>
      </c>
      <c r="AZ203" s="55">
        <v>0</v>
      </c>
    </row>
    <row r="204" spans="1:52" s="49" customFormat="1" ht="15" customHeight="1" x14ac:dyDescent="0.3">
      <c r="A204" s="61" t="s">
        <v>1357</v>
      </c>
      <c r="B204" s="55">
        <v>0</v>
      </c>
      <c r="C204" s="55">
        <v>0</v>
      </c>
      <c r="D204" s="55">
        <v>0</v>
      </c>
      <c r="E204" s="55">
        <v>0</v>
      </c>
      <c r="F204" s="55">
        <v>0</v>
      </c>
      <c r="G204" s="55">
        <v>0</v>
      </c>
      <c r="H204" s="55">
        <v>0</v>
      </c>
      <c r="I204" s="55">
        <v>0</v>
      </c>
      <c r="J204" s="55">
        <v>0</v>
      </c>
      <c r="K204" s="55">
        <v>0</v>
      </c>
      <c r="L204" s="55">
        <v>0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55">
        <v>0</v>
      </c>
      <c r="S204" s="55">
        <v>0</v>
      </c>
      <c r="T204" s="55">
        <v>0</v>
      </c>
      <c r="U204" s="55">
        <v>0</v>
      </c>
      <c r="V204" s="55">
        <v>0</v>
      </c>
      <c r="W204" s="55">
        <v>0</v>
      </c>
      <c r="X204" s="55">
        <v>0</v>
      </c>
      <c r="Y204" s="55">
        <v>0</v>
      </c>
      <c r="Z204" s="55">
        <v>0</v>
      </c>
      <c r="AA204" s="55">
        <v>0</v>
      </c>
      <c r="AB204" s="55">
        <v>0</v>
      </c>
      <c r="AC204" s="55">
        <v>0</v>
      </c>
      <c r="AD204" s="55">
        <v>0</v>
      </c>
      <c r="AE204" s="55">
        <v>0</v>
      </c>
      <c r="AF204" s="55">
        <v>0</v>
      </c>
      <c r="AG204" s="55">
        <v>0</v>
      </c>
      <c r="AH204" s="55">
        <v>0</v>
      </c>
      <c r="AI204" s="55">
        <v>0</v>
      </c>
      <c r="AJ204" s="55">
        <v>0</v>
      </c>
      <c r="AK204" s="55">
        <v>0</v>
      </c>
      <c r="AL204" s="55">
        <v>0</v>
      </c>
      <c r="AM204" s="55">
        <v>0</v>
      </c>
      <c r="AN204" s="55">
        <v>0</v>
      </c>
      <c r="AO204" s="55">
        <v>0</v>
      </c>
      <c r="AP204" s="55">
        <v>0</v>
      </c>
      <c r="AQ204" s="55">
        <v>0</v>
      </c>
      <c r="AR204" s="55">
        <v>0</v>
      </c>
      <c r="AS204" s="55">
        <v>0</v>
      </c>
      <c r="AT204" s="55">
        <v>0</v>
      </c>
      <c r="AU204" s="55">
        <v>0</v>
      </c>
      <c r="AV204" s="55">
        <v>0</v>
      </c>
      <c r="AW204" s="55">
        <v>0</v>
      </c>
      <c r="AX204" s="55">
        <v>0</v>
      </c>
      <c r="AY204" s="55">
        <v>0</v>
      </c>
      <c r="AZ204" s="55">
        <v>0</v>
      </c>
    </row>
    <row r="205" spans="1:52" s="49" customFormat="1" ht="15" customHeight="1" x14ac:dyDescent="0.3">
      <c r="A205" s="61" t="s">
        <v>1347</v>
      </c>
      <c r="B205" s="55">
        <v>0</v>
      </c>
      <c r="C205" s="55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0</v>
      </c>
      <c r="I205" s="55">
        <v>0</v>
      </c>
      <c r="J205" s="55">
        <v>0</v>
      </c>
      <c r="K205" s="55">
        <v>0</v>
      </c>
      <c r="L205" s="55">
        <v>0</v>
      </c>
      <c r="M205" s="55">
        <v>0</v>
      </c>
      <c r="N205" s="55">
        <v>0</v>
      </c>
      <c r="O205" s="55">
        <v>0</v>
      </c>
      <c r="P205" s="55">
        <v>0</v>
      </c>
      <c r="Q205" s="55">
        <v>0</v>
      </c>
      <c r="R205" s="55">
        <v>0</v>
      </c>
      <c r="S205" s="55">
        <v>0</v>
      </c>
      <c r="T205" s="55">
        <v>0</v>
      </c>
      <c r="U205" s="55">
        <v>0</v>
      </c>
      <c r="V205" s="55">
        <v>0</v>
      </c>
      <c r="W205" s="55">
        <v>0</v>
      </c>
      <c r="X205" s="55">
        <v>0</v>
      </c>
      <c r="Y205" s="55">
        <v>0</v>
      </c>
      <c r="Z205" s="55">
        <v>0</v>
      </c>
      <c r="AA205" s="55">
        <v>0</v>
      </c>
      <c r="AB205" s="55">
        <v>0</v>
      </c>
      <c r="AC205" s="55">
        <v>0</v>
      </c>
      <c r="AD205" s="55">
        <v>0</v>
      </c>
      <c r="AE205" s="55">
        <v>0</v>
      </c>
      <c r="AF205" s="55">
        <v>0</v>
      </c>
      <c r="AG205" s="55">
        <v>0</v>
      </c>
      <c r="AH205" s="55">
        <v>0</v>
      </c>
      <c r="AI205" s="55">
        <v>0</v>
      </c>
      <c r="AJ205" s="55">
        <v>0</v>
      </c>
      <c r="AK205" s="55">
        <v>0</v>
      </c>
      <c r="AL205" s="55">
        <v>0</v>
      </c>
      <c r="AM205" s="55">
        <v>0</v>
      </c>
      <c r="AN205" s="55">
        <v>0</v>
      </c>
      <c r="AO205" s="55">
        <v>0</v>
      </c>
      <c r="AP205" s="55">
        <v>0</v>
      </c>
      <c r="AQ205" s="55">
        <v>0</v>
      </c>
      <c r="AR205" s="55">
        <v>0</v>
      </c>
      <c r="AS205" s="55">
        <v>0</v>
      </c>
      <c r="AT205" s="55">
        <v>0</v>
      </c>
      <c r="AU205" s="55">
        <v>0</v>
      </c>
      <c r="AV205" s="55">
        <v>0</v>
      </c>
      <c r="AW205" s="55">
        <v>0</v>
      </c>
      <c r="AX205" s="55">
        <v>0</v>
      </c>
      <c r="AY205" s="55">
        <v>0</v>
      </c>
      <c r="AZ205" s="55">
        <v>0</v>
      </c>
    </row>
    <row r="206" spans="1:52" s="49" customFormat="1" ht="15" customHeight="1" x14ac:dyDescent="0.3">
      <c r="A206" s="50" t="s">
        <v>1333</v>
      </c>
      <c r="B206" s="51">
        <v>0</v>
      </c>
      <c r="C206" s="51">
        <v>0</v>
      </c>
      <c r="D206" s="51">
        <v>0</v>
      </c>
      <c r="E206" s="51">
        <v>0</v>
      </c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1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0</v>
      </c>
      <c r="AH206" s="51">
        <v>0</v>
      </c>
      <c r="AI206" s="51">
        <v>0</v>
      </c>
      <c r="AJ206" s="51">
        <v>0</v>
      </c>
      <c r="AK206" s="51">
        <v>0</v>
      </c>
      <c r="AL206" s="51">
        <v>0</v>
      </c>
      <c r="AM206" s="51">
        <v>0</v>
      </c>
      <c r="AN206" s="51">
        <v>0</v>
      </c>
      <c r="AO206" s="51">
        <v>0</v>
      </c>
      <c r="AP206" s="51">
        <v>0</v>
      </c>
      <c r="AQ206" s="51">
        <v>0</v>
      </c>
      <c r="AR206" s="51">
        <v>0</v>
      </c>
      <c r="AS206" s="51">
        <v>0</v>
      </c>
      <c r="AT206" s="51">
        <v>0</v>
      </c>
      <c r="AU206" s="51">
        <v>0</v>
      </c>
      <c r="AV206" s="51">
        <v>0</v>
      </c>
      <c r="AW206" s="51">
        <v>0</v>
      </c>
      <c r="AX206" s="51">
        <v>0</v>
      </c>
      <c r="AY206" s="51">
        <v>0</v>
      </c>
      <c r="AZ206" s="51">
        <v>0</v>
      </c>
    </row>
    <row r="207" spans="1:52" s="49" customFormat="1" ht="15" customHeight="1" x14ac:dyDescent="0.3">
      <c r="A207" s="61" t="s">
        <v>1356</v>
      </c>
      <c r="B207" s="55">
        <v>0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0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  <c r="N207" s="55">
        <v>0</v>
      </c>
      <c r="O207" s="55">
        <v>0</v>
      </c>
      <c r="P207" s="55">
        <v>0</v>
      </c>
      <c r="Q207" s="55">
        <v>0</v>
      </c>
      <c r="R207" s="55">
        <v>0</v>
      </c>
      <c r="S207" s="55">
        <v>0</v>
      </c>
      <c r="T207" s="55">
        <v>0</v>
      </c>
      <c r="U207" s="55">
        <v>0</v>
      </c>
      <c r="V207" s="55">
        <v>0</v>
      </c>
      <c r="W207" s="55">
        <v>0</v>
      </c>
      <c r="X207" s="55">
        <v>0</v>
      </c>
      <c r="Y207" s="55">
        <v>0</v>
      </c>
      <c r="Z207" s="55">
        <v>0</v>
      </c>
      <c r="AA207" s="55">
        <v>0</v>
      </c>
      <c r="AB207" s="55">
        <v>0</v>
      </c>
      <c r="AC207" s="55">
        <v>0</v>
      </c>
      <c r="AD207" s="55">
        <v>0</v>
      </c>
      <c r="AE207" s="55">
        <v>0</v>
      </c>
      <c r="AF207" s="55">
        <v>0</v>
      </c>
      <c r="AG207" s="55">
        <v>0</v>
      </c>
      <c r="AH207" s="55">
        <v>0</v>
      </c>
      <c r="AI207" s="55">
        <v>0</v>
      </c>
      <c r="AJ207" s="55">
        <v>0</v>
      </c>
      <c r="AK207" s="55">
        <v>0</v>
      </c>
      <c r="AL207" s="55">
        <v>0</v>
      </c>
      <c r="AM207" s="55">
        <v>0</v>
      </c>
      <c r="AN207" s="55">
        <v>0</v>
      </c>
      <c r="AO207" s="55">
        <v>0</v>
      </c>
      <c r="AP207" s="55">
        <v>0</v>
      </c>
      <c r="AQ207" s="55">
        <v>0</v>
      </c>
      <c r="AR207" s="55">
        <v>0</v>
      </c>
      <c r="AS207" s="55">
        <v>0</v>
      </c>
      <c r="AT207" s="55">
        <v>0</v>
      </c>
      <c r="AU207" s="55">
        <v>0</v>
      </c>
      <c r="AV207" s="55">
        <v>0</v>
      </c>
      <c r="AW207" s="55">
        <v>0</v>
      </c>
      <c r="AX207" s="55">
        <v>0</v>
      </c>
      <c r="AY207" s="55">
        <v>0</v>
      </c>
      <c r="AZ207" s="55">
        <v>0</v>
      </c>
    </row>
    <row r="208" spans="1:52" s="49" customFormat="1" ht="15" customHeight="1" x14ac:dyDescent="0.3">
      <c r="A208" s="61" t="s">
        <v>1358</v>
      </c>
      <c r="B208" s="55">
        <v>0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0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  <c r="N208" s="55">
        <v>0</v>
      </c>
      <c r="O208" s="55">
        <v>0</v>
      </c>
      <c r="P208" s="55">
        <v>0</v>
      </c>
      <c r="Q208" s="55">
        <v>0</v>
      </c>
      <c r="R208" s="55">
        <v>0</v>
      </c>
      <c r="S208" s="55">
        <v>0</v>
      </c>
      <c r="T208" s="55">
        <v>0</v>
      </c>
      <c r="U208" s="55">
        <v>0</v>
      </c>
      <c r="V208" s="55">
        <v>0</v>
      </c>
      <c r="W208" s="55">
        <v>0</v>
      </c>
      <c r="X208" s="55">
        <v>0</v>
      </c>
      <c r="Y208" s="55">
        <v>0</v>
      </c>
      <c r="Z208" s="55">
        <v>0</v>
      </c>
      <c r="AA208" s="55">
        <v>0</v>
      </c>
      <c r="AB208" s="55">
        <v>0</v>
      </c>
      <c r="AC208" s="55">
        <v>0</v>
      </c>
      <c r="AD208" s="55">
        <v>0</v>
      </c>
      <c r="AE208" s="55">
        <v>0</v>
      </c>
      <c r="AF208" s="55">
        <v>0</v>
      </c>
      <c r="AG208" s="55">
        <v>0</v>
      </c>
      <c r="AH208" s="55">
        <v>0</v>
      </c>
      <c r="AI208" s="55">
        <v>0</v>
      </c>
      <c r="AJ208" s="55">
        <v>0</v>
      </c>
      <c r="AK208" s="55">
        <v>0</v>
      </c>
      <c r="AL208" s="55">
        <v>0</v>
      </c>
      <c r="AM208" s="55">
        <v>0</v>
      </c>
      <c r="AN208" s="55">
        <v>0</v>
      </c>
      <c r="AO208" s="55">
        <v>0</v>
      </c>
      <c r="AP208" s="55">
        <v>0</v>
      </c>
      <c r="AQ208" s="55">
        <v>0</v>
      </c>
      <c r="AR208" s="55">
        <v>0</v>
      </c>
      <c r="AS208" s="55">
        <v>0</v>
      </c>
      <c r="AT208" s="55">
        <v>0</v>
      </c>
      <c r="AU208" s="55">
        <v>0</v>
      </c>
      <c r="AV208" s="55">
        <v>0</v>
      </c>
      <c r="AW208" s="55">
        <v>0</v>
      </c>
      <c r="AX208" s="55">
        <v>0</v>
      </c>
      <c r="AY208" s="55">
        <v>0</v>
      </c>
      <c r="AZ208" s="55">
        <v>0</v>
      </c>
    </row>
    <row r="209" spans="1:52" s="49" customFormat="1" ht="15" customHeight="1" x14ac:dyDescent="0.3">
      <c r="A209" s="70" t="s">
        <v>1347</v>
      </c>
      <c r="B209" s="71">
        <v>0</v>
      </c>
      <c r="C209" s="71">
        <v>0</v>
      </c>
      <c r="D209" s="71">
        <v>0</v>
      </c>
      <c r="E209" s="71">
        <v>0</v>
      </c>
      <c r="F209" s="71">
        <v>0</v>
      </c>
      <c r="G209" s="71">
        <v>0</v>
      </c>
      <c r="H209" s="71">
        <v>0</v>
      </c>
      <c r="I209" s="71">
        <v>0</v>
      </c>
      <c r="J209" s="71">
        <v>0</v>
      </c>
      <c r="K209" s="71">
        <v>0</v>
      </c>
      <c r="L209" s="71">
        <v>0</v>
      </c>
      <c r="M209" s="71">
        <v>0</v>
      </c>
      <c r="N209" s="71">
        <v>0</v>
      </c>
      <c r="O209" s="71">
        <v>0</v>
      </c>
      <c r="P209" s="71">
        <v>0</v>
      </c>
      <c r="Q209" s="71">
        <v>0</v>
      </c>
      <c r="R209" s="71">
        <v>0</v>
      </c>
      <c r="S209" s="71">
        <v>0</v>
      </c>
      <c r="T209" s="71">
        <v>0</v>
      </c>
      <c r="U209" s="71">
        <v>0</v>
      </c>
      <c r="V209" s="71">
        <v>0</v>
      </c>
      <c r="W209" s="71">
        <v>0</v>
      </c>
      <c r="X209" s="71">
        <v>0</v>
      </c>
      <c r="Y209" s="71">
        <v>0</v>
      </c>
      <c r="Z209" s="71">
        <v>0</v>
      </c>
      <c r="AA209" s="71">
        <v>0</v>
      </c>
      <c r="AB209" s="71">
        <v>0</v>
      </c>
      <c r="AC209" s="71">
        <v>0</v>
      </c>
      <c r="AD209" s="71">
        <v>0</v>
      </c>
      <c r="AE209" s="71">
        <v>0</v>
      </c>
      <c r="AF209" s="71">
        <v>0</v>
      </c>
      <c r="AG209" s="71">
        <v>0</v>
      </c>
      <c r="AH209" s="71">
        <v>0</v>
      </c>
      <c r="AI209" s="71">
        <v>0</v>
      </c>
      <c r="AJ209" s="71">
        <v>0</v>
      </c>
      <c r="AK209" s="71">
        <v>0</v>
      </c>
      <c r="AL209" s="71">
        <v>0</v>
      </c>
      <c r="AM209" s="71">
        <v>0</v>
      </c>
      <c r="AN209" s="71">
        <v>0</v>
      </c>
      <c r="AO209" s="71">
        <v>0</v>
      </c>
      <c r="AP209" s="71">
        <v>0</v>
      </c>
      <c r="AQ209" s="71">
        <v>0</v>
      </c>
      <c r="AR209" s="71">
        <v>0</v>
      </c>
      <c r="AS209" s="71">
        <v>0</v>
      </c>
      <c r="AT209" s="71">
        <v>0</v>
      </c>
      <c r="AU209" s="71">
        <v>0</v>
      </c>
      <c r="AV209" s="71">
        <v>0</v>
      </c>
      <c r="AW209" s="71">
        <v>0</v>
      </c>
      <c r="AX209" s="71">
        <v>0</v>
      </c>
      <c r="AY209" s="71">
        <v>0</v>
      </c>
      <c r="AZ209" s="71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8E89-DE8F-49AD-9BB8-14C17CF1439A}">
  <dimension ref="A1:AZ46"/>
  <sheetViews>
    <sheetView zoomScale="145" zoomScaleNormal="145" workbookViewId="0">
      <selection activeCell="V5" sqref="V5"/>
    </sheetView>
  </sheetViews>
  <sheetFormatPr defaultColWidth="10.54296875" defaultRowHeight="14.5" x14ac:dyDescent="0.35"/>
  <cols>
    <col min="1" max="1" width="22.08984375" customWidth="1"/>
    <col min="2" max="20" width="21.90625" hidden="1" customWidth="1"/>
    <col min="21" max="21" width="10.54296875" customWidth="1"/>
  </cols>
  <sheetData>
    <row r="1" spans="1:52" ht="30" customHeight="1" x14ac:dyDescent="0.35">
      <c r="A1" s="40" t="s">
        <v>1322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ht="15" customHeight="1" x14ac:dyDescent="0.35">
      <c r="A2" s="42" t="s">
        <v>1323</v>
      </c>
      <c r="B2" s="43">
        <v>0</v>
      </c>
      <c r="C2" s="43">
        <v>7204.2409999999809</v>
      </c>
      <c r="D2" s="43">
        <v>7417.4270000000106</v>
      </c>
      <c r="E2" s="43">
        <v>10274.865999999993</v>
      </c>
      <c r="F2" s="43">
        <v>6765.7700000000095</v>
      </c>
      <c r="G2" s="43">
        <v>15119.923000000004</v>
      </c>
      <c r="H2" s="43">
        <v>3188.731000000003</v>
      </c>
      <c r="I2" s="43">
        <v>6780.3674999999612</v>
      </c>
      <c r="J2" s="43">
        <v>9598.2890000099615</v>
      </c>
      <c r="K2" s="43">
        <v>4823.474000000002</v>
      </c>
      <c r="L2" s="43">
        <v>6390.7482857142804</v>
      </c>
      <c r="M2" s="43">
        <v>8369.6405000099949</v>
      </c>
      <c r="N2" s="43">
        <v>15068.451918816198</v>
      </c>
      <c r="O2" s="43">
        <v>13980.080532644348</v>
      </c>
      <c r="P2" s="43">
        <v>11865.509411067189</v>
      </c>
      <c r="Q2" s="43">
        <v>14183.643701512516</v>
      </c>
      <c r="R2" s="43">
        <v>13367.505666338126</v>
      </c>
      <c r="S2" s="43">
        <v>17021.812438773788</v>
      </c>
      <c r="T2" s="43">
        <v>10097.338236842143</v>
      </c>
      <c r="U2" s="43">
        <v>12000.504449999924</v>
      </c>
      <c r="V2" s="43">
        <v>20188.098368571536</v>
      </c>
      <c r="W2" s="43">
        <v>12324.196999999971</v>
      </c>
      <c r="X2" s="43">
        <v>16530.754999999939</v>
      </c>
      <c r="Y2" s="43">
        <v>21097.16668263161</v>
      </c>
      <c r="Z2" s="43">
        <v>17037.069579999956</v>
      </c>
      <c r="AA2" s="43">
        <v>13830.467620000027</v>
      </c>
      <c r="AB2" s="43">
        <v>14810.587939999965</v>
      </c>
      <c r="AC2" s="43">
        <v>15029.207579999969</v>
      </c>
      <c r="AD2" s="43">
        <v>11369.706560000061</v>
      </c>
      <c r="AE2" s="43">
        <v>18832.657958947446</v>
      </c>
      <c r="AF2" s="43">
        <v>26735.19416000005</v>
      </c>
      <c r="AG2" s="43">
        <v>26370.72868000004</v>
      </c>
      <c r="AH2" s="43">
        <v>22180.315228549109</v>
      </c>
      <c r="AI2" s="43">
        <v>29037.732710000069</v>
      </c>
      <c r="AJ2" s="43">
        <v>30889.079379999926</v>
      </c>
      <c r="AK2" s="43">
        <v>45487.711212105212</v>
      </c>
      <c r="AL2" s="43">
        <v>48978.000435855094</v>
      </c>
      <c r="AM2" s="43">
        <v>47392.798394891237</v>
      </c>
      <c r="AN2" s="43">
        <v>37704.570794829953</v>
      </c>
      <c r="AO2" s="43">
        <v>35191.248741438867</v>
      </c>
      <c r="AP2" s="43">
        <v>36239.710840000072</v>
      </c>
      <c r="AQ2" s="43">
        <v>35859.093162999947</v>
      </c>
      <c r="AR2" s="43">
        <v>30934.964547663832</v>
      </c>
      <c r="AS2" s="43">
        <v>29898.368310000129</v>
      </c>
      <c r="AT2" s="43">
        <v>37425.132471578967</v>
      </c>
      <c r="AU2" s="43">
        <v>54013.162284528516</v>
      </c>
      <c r="AV2" s="43">
        <v>21534.500808911864</v>
      </c>
      <c r="AW2" s="43">
        <v>17224.070964012932</v>
      </c>
      <c r="AX2" s="43">
        <v>26015.850159473735</v>
      </c>
      <c r="AY2" s="43">
        <v>30859.302567543786</v>
      </c>
      <c r="AZ2" s="43">
        <v>28816.6586242218</v>
      </c>
    </row>
    <row r="3" spans="1:52" ht="15" customHeight="1" x14ac:dyDescent="0.35">
      <c r="A3" s="44" t="s">
        <v>1324</v>
      </c>
      <c r="B3" s="43">
        <v>0</v>
      </c>
      <c r="C3" s="43">
        <v>0</v>
      </c>
      <c r="D3" s="43">
        <v>584.39999999999418</v>
      </c>
      <c r="E3" s="43">
        <v>1165</v>
      </c>
      <c r="F3" s="43">
        <v>662</v>
      </c>
      <c r="G3" s="43">
        <v>1409</v>
      </c>
      <c r="H3" s="43">
        <v>301</v>
      </c>
      <c r="I3" s="43">
        <v>1834</v>
      </c>
      <c r="J3" s="43">
        <v>0</v>
      </c>
      <c r="K3" s="43">
        <v>531</v>
      </c>
      <c r="L3" s="43">
        <v>982</v>
      </c>
      <c r="M3" s="43"/>
      <c r="N3" s="43">
        <v>8575.0000000000146</v>
      </c>
      <c r="O3" s="43">
        <v>0</v>
      </c>
      <c r="P3" s="43">
        <v>0</v>
      </c>
      <c r="Q3" s="43">
        <v>1158</v>
      </c>
      <c r="R3" s="43">
        <v>850</v>
      </c>
      <c r="S3" s="43">
        <v>2334</v>
      </c>
      <c r="T3" s="43">
        <v>1344</v>
      </c>
      <c r="U3" s="43">
        <v>2739.9999999999854</v>
      </c>
      <c r="V3" s="43">
        <v>914.00000000001455</v>
      </c>
      <c r="W3" s="43">
        <v>0</v>
      </c>
      <c r="X3" s="43">
        <v>4259</v>
      </c>
      <c r="Y3" s="43">
        <v>5335</v>
      </c>
      <c r="Z3" s="43">
        <v>1039.9999999999854</v>
      </c>
      <c r="AA3" s="43">
        <v>440</v>
      </c>
      <c r="AB3" s="43">
        <v>3645</v>
      </c>
      <c r="AC3" s="43">
        <v>0</v>
      </c>
      <c r="AD3" s="43">
        <v>520.00000000001455</v>
      </c>
      <c r="AE3" s="43">
        <v>2807</v>
      </c>
      <c r="AF3" s="43">
        <v>7106.9999999999991</v>
      </c>
      <c r="AG3" s="43">
        <v>6636.9999999999709</v>
      </c>
      <c r="AH3" s="43">
        <v>529</v>
      </c>
      <c r="AI3" s="43">
        <v>5278</v>
      </c>
      <c r="AJ3" s="43">
        <v>4344</v>
      </c>
      <c r="AK3" s="43">
        <v>8600</v>
      </c>
      <c r="AL3" s="43">
        <v>7158.0000000000146</v>
      </c>
      <c r="AM3" s="43">
        <v>6181</v>
      </c>
      <c r="AN3" s="43">
        <v>6862</v>
      </c>
      <c r="AO3" s="43">
        <v>2726</v>
      </c>
      <c r="AP3" s="43">
        <v>2404</v>
      </c>
      <c r="AQ3" s="43">
        <v>4985</v>
      </c>
      <c r="AR3" s="43">
        <v>2744</v>
      </c>
      <c r="AS3" s="43">
        <v>2766</v>
      </c>
      <c r="AT3" s="43">
        <v>1883</v>
      </c>
      <c r="AU3" s="43">
        <v>1732</v>
      </c>
      <c r="AV3" s="43">
        <v>2312</v>
      </c>
      <c r="AW3" s="43">
        <v>2049.1999999999971</v>
      </c>
      <c r="AX3" s="43">
        <v>3141.0000000000146</v>
      </c>
      <c r="AY3" s="43">
        <v>5219.9999999999854</v>
      </c>
      <c r="AZ3" s="43">
        <v>1560</v>
      </c>
    </row>
    <row r="4" spans="1:52" ht="15" customHeight="1" x14ac:dyDescent="0.35">
      <c r="A4" s="45" t="s">
        <v>1325</v>
      </c>
      <c r="B4" s="46">
        <v>0</v>
      </c>
      <c r="C4" s="46">
        <v>6785.849999999984</v>
      </c>
      <c r="D4" s="46">
        <v>6284.0600000000159</v>
      </c>
      <c r="E4" s="46">
        <v>8603.5990000000002</v>
      </c>
      <c r="F4" s="46">
        <v>5747.6220000000012</v>
      </c>
      <c r="G4" s="46">
        <v>13405.840000000004</v>
      </c>
      <c r="H4" s="46">
        <v>2653.4430000000029</v>
      </c>
      <c r="I4" s="46">
        <v>4602.5334999999659</v>
      </c>
      <c r="J4" s="46">
        <v>8922.6769999999669</v>
      </c>
      <c r="K4" s="46">
        <v>4007.2490000000048</v>
      </c>
      <c r="L4" s="46">
        <v>4891.3892857142737</v>
      </c>
      <c r="M4" s="46">
        <v>8417.9845000000132</v>
      </c>
      <c r="N4" s="46">
        <v>5940.1404188161569</v>
      </c>
      <c r="O4" s="46">
        <v>13603.960532614354</v>
      </c>
      <c r="P4" s="46">
        <v>11416.303411067191</v>
      </c>
      <c r="Q4" s="46">
        <v>12661.931701492511</v>
      </c>
      <c r="R4" s="46">
        <v>12307.594666338133</v>
      </c>
      <c r="S4" s="46">
        <v>14453.506438773775</v>
      </c>
      <c r="T4" s="46">
        <v>8493.1642368421308</v>
      </c>
      <c r="U4" s="46">
        <v>8903.8254499999748</v>
      </c>
      <c r="V4" s="46">
        <v>18667.946368571462</v>
      </c>
      <c r="W4" s="46">
        <v>11540.291999999996</v>
      </c>
      <c r="X4" s="46">
        <v>11056.632599999997</v>
      </c>
      <c r="Y4" s="46">
        <v>13964.689182631606</v>
      </c>
      <c r="Z4" s="46">
        <v>13096.509579999976</v>
      </c>
      <c r="AA4" s="46">
        <v>9230.8501700000106</v>
      </c>
      <c r="AB4" s="46">
        <v>6020.7075199999908</v>
      </c>
      <c r="AC4" s="46">
        <v>8819.3823900000098</v>
      </c>
      <c r="AD4" s="46">
        <v>5893.6039999999985</v>
      </c>
      <c r="AE4" s="46">
        <v>9255.9219989473968</v>
      </c>
      <c r="AF4" s="46">
        <v>12487.128290000013</v>
      </c>
      <c r="AG4" s="46">
        <v>11885.265570000061</v>
      </c>
      <c r="AH4" s="46">
        <v>11622.258018549095</v>
      </c>
      <c r="AI4" s="46">
        <v>12007.899840000053</v>
      </c>
      <c r="AJ4" s="46">
        <v>9156.7690099999709</v>
      </c>
      <c r="AK4" s="46">
        <v>15274.717122105256</v>
      </c>
      <c r="AL4" s="46">
        <v>11765.826795855057</v>
      </c>
      <c r="AM4" s="46">
        <v>13000.276934891179</v>
      </c>
      <c r="AN4" s="46">
        <v>13586.344724829887</v>
      </c>
      <c r="AO4" s="46">
        <v>18548.450681438891</v>
      </c>
      <c r="AP4" s="46">
        <v>17720.700130000012</v>
      </c>
      <c r="AQ4" s="46">
        <v>14776.416579999985</v>
      </c>
      <c r="AR4" s="46">
        <v>10631.565464696916</v>
      </c>
      <c r="AS4" s="46">
        <v>7148.670079999999</v>
      </c>
      <c r="AT4" s="46">
        <v>11363.086241578991</v>
      </c>
      <c r="AU4" s="46">
        <v>14026.419409473656</v>
      </c>
      <c r="AV4" s="46">
        <v>11279.826058911724</v>
      </c>
      <c r="AW4" s="46">
        <v>8339.862297346237</v>
      </c>
      <c r="AX4" s="46">
        <v>10647.723409473714</v>
      </c>
      <c r="AY4" s="46">
        <v>7418.7092342104934</v>
      </c>
      <c r="AZ4" s="46">
        <v>6083.0298742218683</v>
      </c>
    </row>
    <row r="5" spans="1:52" s="49" customFormat="1" ht="15" customHeight="1" x14ac:dyDescent="0.3">
      <c r="A5" s="47" t="s">
        <v>1326</v>
      </c>
      <c r="B5" s="48">
        <v>0</v>
      </c>
      <c r="C5" s="48">
        <v>2494.2999999999847</v>
      </c>
      <c r="D5" s="48">
        <v>815.50000000001091</v>
      </c>
      <c r="E5" s="48">
        <v>2073.5</v>
      </c>
      <c r="F5" s="48">
        <v>943.39999999999418</v>
      </c>
      <c r="G5" s="48">
        <v>4343.3000000000029</v>
      </c>
      <c r="H5" s="48">
        <v>584</v>
      </c>
      <c r="I5" s="48">
        <v>848.80000000000291</v>
      </c>
      <c r="J5" s="48">
        <v>1764.1999999999971</v>
      </c>
      <c r="K5" s="48">
        <v>780.69999999999709</v>
      </c>
      <c r="L5" s="48">
        <v>1139.3000000000029</v>
      </c>
      <c r="M5" s="48">
        <v>1961.3000000000029</v>
      </c>
      <c r="N5" s="48">
        <v>502.74000000000524</v>
      </c>
      <c r="O5" s="48">
        <v>4435.8999999999942</v>
      </c>
      <c r="P5" s="48">
        <v>3218.3324110671906</v>
      </c>
      <c r="Q5" s="48">
        <v>2504.5999999999949</v>
      </c>
      <c r="R5" s="48">
        <v>3872.8790242373016</v>
      </c>
      <c r="S5" s="48">
        <v>4633.8262246384402</v>
      </c>
      <c r="T5" s="48">
        <v>2592.6000000000204</v>
      </c>
      <c r="U5" s="48">
        <v>2135.0999999999767</v>
      </c>
      <c r="V5" s="48">
        <v>4434.1000000000058</v>
      </c>
      <c r="W5" s="48">
        <v>2102.9999999999945</v>
      </c>
      <c r="X5" s="48">
        <v>2163.8000000000084</v>
      </c>
      <c r="Y5" s="48">
        <v>2264.7711300000083</v>
      </c>
      <c r="Z5" s="48">
        <v>5192.9943299999914</v>
      </c>
      <c r="AA5" s="48">
        <v>2106.447370000009</v>
      </c>
      <c r="AB5" s="48">
        <v>1524.5368399999932</v>
      </c>
      <c r="AC5" s="48">
        <v>3729.1000000000058</v>
      </c>
      <c r="AD5" s="48">
        <v>1118.5999999999972</v>
      </c>
      <c r="AE5" s="48">
        <v>3922.6999999999971</v>
      </c>
      <c r="AF5" s="48">
        <v>6311.2142899999999</v>
      </c>
      <c r="AG5" s="48">
        <v>2672.3000000000029</v>
      </c>
      <c r="AH5" s="48">
        <v>3803.5999999999985</v>
      </c>
      <c r="AI5" s="48">
        <v>4906.8947400000034</v>
      </c>
      <c r="AJ5" s="48">
        <v>1574.7999999999988</v>
      </c>
      <c r="AK5" s="48">
        <v>3938.2000000000007</v>
      </c>
      <c r="AL5" s="48">
        <v>2944.8999968421049</v>
      </c>
      <c r="AM5" s="48">
        <v>2843.7000000000007</v>
      </c>
      <c r="AN5" s="48">
        <v>2962.7000000000007</v>
      </c>
      <c r="AO5" s="48">
        <v>2539.3187499999985</v>
      </c>
      <c r="AP5" s="48">
        <v>2081.9000000000015</v>
      </c>
      <c r="AQ5" s="48">
        <v>1163.5999999999985</v>
      </c>
      <c r="AR5" s="48">
        <v>1623.0999998100924</v>
      </c>
      <c r="AS5" s="48">
        <v>473.30000000000109</v>
      </c>
      <c r="AT5" s="48">
        <v>462.19999999999891</v>
      </c>
      <c r="AU5" s="48">
        <v>693</v>
      </c>
      <c r="AV5" s="48">
        <v>784</v>
      </c>
      <c r="AW5" s="48">
        <v>391.10000000000036</v>
      </c>
      <c r="AX5" s="48">
        <v>3059.9999999999991</v>
      </c>
      <c r="AY5" s="48">
        <v>655</v>
      </c>
      <c r="AZ5" s="48">
        <v>50</v>
      </c>
    </row>
    <row r="6" spans="1:52" s="49" customFormat="1" ht="15" customHeight="1" x14ac:dyDescent="0.3">
      <c r="A6" s="50" t="s">
        <v>1327</v>
      </c>
      <c r="B6" s="51">
        <v>0</v>
      </c>
      <c r="C6" s="51">
        <v>476.59999999999854</v>
      </c>
      <c r="D6" s="51">
        <v>463</v>
      </c>
      <c r="E6" s="51">
        <v>1848</v>
      </c>
      <c r="F6" s="51">
        <v>359.90000000000146</v>
      </c>
      <c r="G6" s="51">
        <v>966</v>
      </c>
      <c r="H6" s="51">
        <v>388.5</v>
      </c>
      <c r="I6" s="51">
        <v>604.19999999999709</v>
      </c>
      <c r="J6" s="51">
        <v>1255.0000000000073</v>
      </c>
      <c r="K6" s="51">
        <v>198</v>
      </c>
      <c r="L6" s="51">
        <v>754.99999999999272</v>
      </c>
      <c r="M6" s="51">
        <v>817.70000000000437</v>
      </c>
      <c r="N6" s="51">
        <v>774</v>
      </c>
      <c r="O6" s="51">
        <v>779.59999999999854</v>
      </c>
      <c r="P6" s="51">
        <v>1003.3000000000029</v>
      </c>
      <c r="Q6" s="51">
        <v>1192.7599999999948</v>
      </c>
      <c r="R6" s="51">
        <v>1760.9088235294162</v>
      </c>
      <c r="S6" s="51">
        <v>1260.5</v>
      </c>
      <c r="T6" s="51">
        <v>1124</v>
      </c>
      <c r="U6" s="51">
        <v>2074.5789499999955</v>
      </c>
      <c r="V6" s="51">
        <v>4790.1000000000058</v>
      </c>
      <c r="W6" s="51">
        <v>2900</v>
      </c>
      <c r="X6" s="51">
        <v>1689.6578899999949</v>
      </c>
      <c r="Y6" s="51">
        <v>1778.3684199999989</v>
      </c>
      <c r="Z6" s="51">
        <v>719.36841999999888</v>
      </c>
      <c r="AA6" s="51">
        <v>2787.2000000000007</v>
      </c>
      <c r="AB6" s="51">
        <v>1342.5</v>
      </c>
      <c r="AC6" s="51">
        <v>2062</v>
      </c>
      <c r="AD6" s="51">
        <v>1945</v>
      </c>
      <c r="AE6" s="51">
        <v>830</v>
      </c>
      <c r="AF6" s="51">
        <v>2130</v>
      </c>
      <c r="AG6" s="51">
        <v>3386</v>
      </c>
      <c r="AH6" s="51">
        <v>839</v>
      </c>
      <c r="AI6" s="51">
        <v>830</v>
      </c>
      <c r="AJ6" s="51">
        <v>1835.4999999999982</v>
      </c>
      <c r="AK6" s="51">
        <v>3837.0000021052638</v>
      </c>
      <c r="AL6" s="51">
        <v>1353</v>
      </c>
      <c r="AM6" s="51">
        <v>2055.0000000000009</v>
      </c>
      <c r="AN6" s="51">
        <v>1659</v>
      </c>
      <c r="AO6" s="51">
        <v>396.49999999999909</v>
      </c>
      <c r="AP6" s="51">
        <v>219.09999999999945</v>
      </c>
      <c r="AQ6" s="51">
        <v>1391.4000000000005</v>
      </c>
      <c r="AR6" s="51">
        <v>894.5</v>
      </c>
      <c r="AS6" s="51">
        <v>2041</v>
      </c>
      <c r="AT6" s="51">
        <v>2877.8000021052649</v>
      </c>
      <c r="AU6" s="51">
        <v>870</v>
      </c>
      <c r="AV6" s="51">
        <v>325</v>
      </c>
      <c r="AW6" s="51">
        <v>1420.5</v>
      </c>
      <c r="AX6" s="51">
        <v>683</v>
      </c>
      <c r="AY6" s="51">
        <v>436.50000000000023</v>
      </c>
      <c r="AZ6" s="51">
        <v>25</v>
      </c>
    </row>
    <row r="7" spans="1:52" s="49" customFormat="1" ht="15" customHeight="1" x14ac:dyDescent="0.3">
      <c r="A7" s="50" t="s">
        <v>1328</v>
      </c>
      <c r="B7" s="51">
        <v>0</v>
      </c>
      <c r="C7" s="51">
        <v>2340.5999999999985</v>
      </c>
      <c r="D7" s="51">
        <v>1707.3500000000072</v>
      </c>
      <c r="E7" s="51">
        <v>3098.8450000000003</v>
      </c>
      <c r="F7" s="51">
        <v>2861.7219999999979</v>
      </c>
      <c r="G7" s="51">
        <v>4068.9149999999981</v>
      </c>
      <c r="H7" s="51">
        <v>960.68800000000238</v>
      </c>
      <c r="I7" s="51">
        <v>1163.7334999999678</v>
      </c>
      <c r="J7" s="51">
        <v>1995.6969999999544</v>
      </c>
      <c r="K7" s="51">
        <v>2086.5470000000078</v>
      </c>
      <c r="L7" s="51">
        <v>1287.8049999999982</v>
      </c>
      <c r="M7" s="51">
        <v>2383.564500000005</v>
      </c>
      <c r="N7" s="51">
        <v>2738.0325240793136</v>
      </c>
      <c r="O7" s="51">
        <v>4362.6521268172564</v>
      </c>
      <c r="P7" s="51">
        <v>3299.7669999999962</v>
      </c>
      <c r="Q7" s="51">
        <v>4636.999701492522</v>
      </c>
      <c r="R7" s="51">
        <v>1956.0146785714146</v>
      </c>
      <c r="S7" s="51">
        <v>3922.2198099999982</v>
      </c>
      <c r="T7" s="51">
        <v>1644.459500000004</v>
      </c>
      <c r="U7" s="51">
        <v>2915.0430000000006</v>
      </c>
      <c r="V7" s="51">
        <v>4514.3804100000198</v>
      </c>
      <c r="W7" s="51">
        <v>3980.0519999999979</v>
      </c>
      <c r="X7" s="51">
        <v>4325.2847099999954</v>
      </c>
      <c r="Y7" s="51">
        <v>5561.829632631594</v>
      </c>
      <c r="Z7" s="51">
        <v>4191.0688299999874</v>
      </c>
      <c r="AA7" s="51">
        <v>3373.2527999999984</v>
      </c>
      <c r="AB7" s="51">
        <v>1930.3869999999979</v>
      </c>
      <c r="AC7" s="51">
        <v>2391.1478100000049</v>
      </c>
      <c r="AD7" s="51">
        <v>1848.3740000000021</v>
      </c>
      <c r="AE7" s="51">
        <v>2625.8519989474007</v>
      </c>
      <c r="AF7" s="51">
        <v>2849.075000000013</v>
      </c>
      <c r="AG7" s="51">
        <v>5210.6955700000553</v>
      </c>
      <c r="AH7" s="51">
        <v>6357.7680185490954</v>
      </c>
      <c r="AI7" s="51">
        <v>4721.7651000000478</v>
      </c>
      <c r="AJ7" s="51">
        <v>4682.8890099999735</v>
      </c>
      <c r="AK7" s="51">
        <v>6311.98908999999</v>
      </c>
      <c r="AL7" s="51">
        <v>5526.6267990129472</v>
      </c>
      <c r="AM7" s="51">
        <v>6579.6127243648616</v>
      </c>
      <c r="AN7" s="51">
        <v>7599.4461400000273</v>
      </c>
      <c r="AO7" s="51">
        <v>13371.694040430739</v>
      </c>
      <c r="AP7" s="51">
        <v>14037.377760000014</v>
      </c>
      <c r="AQ7" s="51">
        <v>10898.991579999985</v>
      </c>
      <c r="AR7" s="51">
        <v>7105.2917848868237</v>
      </c>
      <c r="AS7" s="51">
        <v>3662.3417599999943</v>
      </c>
      <c r="AT7" s="51">
        <v>6996.7090010526763</v>
      </c>
      <c r="AU7" s="51">
        <v>11506.243413157867</v>
      </c>
      <c r="AV7" s="51">
        <v>9258.448870000022</v>
      </c>
      <c r="AW7" s="51">
        <v>5865.5021830118367</v>
      </c>
      <c r="AX7" s="51">
        <v>5924.1913894737118</v>
      </c>
      <c r="AY7" s="51">
        <v>5489.5223899999692</v>
      </c>
      <c r="AZ7" s="51">
        <v>4138.8714952649398</v>
      </c>
    </row>
    <row r="8" spans="1:52" s="49" customFormat="1" ht="15" customHeight="1" x14ac:dyDescent="0.3">
      <c r="A8" s="50" t="s">
        <v>1329</v>
      </c>
      <c r="B8" s="51">
        <v>0</v>
      </c>
      <c r="C8" s="51">
        <v>631</v>
      </c>
      <c r="D8" s="51">
        <v>318</v>
      </c>
      <c r="E8" s="51">
        <v>135.60000000000036</v>
      </c>
      <c r="F8" s="51">
        <v>78.5</v>
      </c>
      <c r="G8" s="51">
        <v>136</v>
      </c>
      <c r="H8" s="51">
        <v>146.5</v>
      </c>
      <c r="I8" s="51">
        <v>0</v>
      </c>
      <c r="J8" s="51">
        <v>146.5</v>
      </c>
      <c r="K8" s="51">
        <v>55</v>
      </c>
      <c r="L8" s="51">
        <v>217.71428571428442</v>
      </c>
      <c r="M8" s="51">
        <v>367</v>
      </c>
      <c r="N8" s="51">
        <v>377.20000000000073</v>
      </c>
      <c r="O8" s="51">
        <v>67</v>
      </c>
      <c r="P8" s="51">
        <v>154.40000000000055</v>
      </c>
      <c r="Q8" s="51">
        <v>57.119999999999891</v>
      </c>
      <c r="R8" s="51">
        <v>540</v>
      </c>
      <c r="S8" s="51">
        <v>362.5</v>
      </c>
      <c r="T8" s="51">
        <v>339</v>
      </c>
      <c r="U8" s="51">
        <v>160</v>
      </c>
      <c r="V8" s="51">
        <v>909.40000000000055</v>
      </c>
      <c r="W8" s="51">
        <v>310</v>
      </c>
      <c r="X8" s="51">
        <v>415.90000000000055</v>
      </c>
      <c r="Y8" s="51">
        <v>525</v>
      </c>
      <c r="Z8" s="51">
        <v>161.75999999999931</v>
      </c>
      <c r="AA8" s="51">
        <v>56.300000000000182</v>
      </c>
      <c r="AB8" s="51">
        <v>21.800000000000182</v>
      </c>
      <c r="AC8" s="51">
        <v>6.1200000000000898</v>
      </c>
      <c r="AD8" s="51">
        <v>0.3999999999996362</v>
      </c>
      <c r="AE8" s="51">
        <v>1.3000000000001819</v>
      </c>
      <c r="AF8" s="51">
        <v>209.80000000000035</v>
      </c>
      <c r="AG8" s="51">
        <v>62.519999999999527</v>
      </c>
      <c r="AH8" s="51">
        <v>15.600000000000364</v>
      </c>
      <c r="AI8" s="51">
        <v>8</v>
      </c>
      <c r="AJ8" s="51">
        <v>165.80000000000018</v>
      </c>
      <c r="AK8" s="51">
        <v>50.399999999999636</v>
      </c>
      <c r="AL8" s="51">
        <v>415.10000000000036</v>
      </c>
      <c r="AM8" s="51">
        <v>5.5999999999994543</v>
      </c>
      <c r="AN8" s="51">
        <v>22.199999999999818</v>
      </c>
      <c r="AO8" s="51">
        <v>20.900000000000546</v>
      </c>
      <c r="AP8" s="51">
        <v>89</v>
      </c>
      <c r="AQ8" s="51">
        <v>81.099999999999454</v>
      </c>
      <c r="AR8" s="51">
        <v>576</v>
      </c>
      <c r="AS8" s="51">
        <v>0</v>
      </c>
      <c r="AT8" s="51">
        <v>19.440000000000509</v>
      </c>
      <c r="AU8" s="51">
        <v>0.58600000000024011</v>
      </c>
      <c r="AV8" s="51">
        <v>2.7079999999996289</v>
      </c>
      <c r="AW8" s="51">
        <v>14.733000000000175</v>
      </c>
      <c r="AX8" s="51">
        <v>5.0599999999994907</v>
      </c>
      <c r="AY8" s="51">
        <v>0</v>
      </c>
      <c r="AZ8" s="51">
        <v>1198.1383789569281</v>
      </c>
    </row>
    <row r="9" spans="1:52" s="49" customFormat="1" ht="15" customHeight="1" x14ac:dyDescent="0.3">
      <c r="A9" s="50" t="s">
        <v>1330</v>
      </c>
      <c r="B9" s="51">
        <v>0</v>
      </c>
      <c r="C9" s="51">
        <v>42.800000000000409</v>
      </c>
      <c r="D9" s="51">
        <v>14.299999999999955</v>
      </c>
      <c r="E9" s="51">
        <v>0</v>
      </c>
      <c r="F9" s="51">
        <v>78</v>
      </c>
      <c r="G9" s="51">
        <v>68.5</v>
      </c>
      <c r="H9" s="51">
        <v>65.599999999999909</v>
      </c>
      <c r="I9" s="51">
        <v>0</v>
      </c>
      <c r="J9" s="51">
        <v>0</v>
      </c>
      <c r="K9" s="51">
        <v>47.100000000000136</v>
      </c>
      <c r="L9" s="51">
        <v>83.699999999999818</v>
      </c>
      <c r="M9" s="51">
        <v>100.5</v>
      </c>
      <c r="N9" s="51">
        <v>48.300000000000182</v>
      </c>
      <c r="O9" s="51">
        <v>0</v>
      </c>
      <c r="P9" s="51">
        <v>102.19999999999982</v>
      </c>
      <c r="Q9" s="51">
        <v>32.5</v>
      </c>
      <c r="R9" s="51">
        <v>27</v>
      </c>
      <c r="S9" s="51">
        <v>66.300000000000182</v>
      </c>
      <c r="T9" s="51">
        <v>53.199999999999818</v>
      </c>
      <c r="U9" s="51">
        <v>32</v>
      </c>
      <c r="V9" s="51">
        <v>201.80000000000018</v>
      </c>
      <c r="W9" s="51">
        <v>45</v>
      </c>
      <c r="X9" s="51">
        <v>36</v>
      </c>
      <c r="Y9" s="51">
        <v>0</v>
      </c>
      <c r="Z9" s="51">
        <v>38.299999999999955</v>
      </c>
      <c r="AA9" s="51">
        <v>11.5</v>
      </c>
      <c r="AB9" s="51">
        <v>139.70000000000005</v>
      </c>
      <c r="AC9" s="51">
        <v>8.3999999999998636</v>
      </c>
      <c r="AD9" s="51">
        <v>162.80000000000007</v>
      </c>
      <c r="AE9" s="51">
        <v>0</v>
      </c>
      <c r="AF9" s="51">
        <v>8.9999999999998863</v>
      </c>
      <c r="AG9" s="51">
        <v>139.99999999999989</v>
      </c>
      <c r="AH9" s="51">
        <v>10.399999999999977</v>
      </c>
      <c r="AI9" s="51">
        <v>0</v>
      </c>
      <c r="AJ9" s="51">
        <v>20</v>
      </c>
      <c r="AK9" s="51">
        <v>12</v>
      </c>
      <c r="AL9" s="51">
        <v>101.20000000000005</v>
      </c>
      <c r="AM9" s="51">
        <v>0</v>
      </c>
      <c r="AN9" s="51">
        <v>200</v>
      </c>
      <c r="AO9" s="51">
        <v>0</v>
      </c>
      <c r="AP9" s="51">
        <v>8</v>
      </c>
      <c r="AQ9" s="51">
        <v>56</v>
      </c>
      <c r="AR9" s="51">
        <v>0</v>
      </c>
      <c r="AS9" s="51">
        <v>0</v>
      </c>
      <c r="AT9" s="51">
        <v>84</v>
      </c>
      <c r="AU9" s="51">
        <v>0</v>
      </c>
      <c r="AV9" s="51">
        <v>0</v>
      </c>
      <c r="AW9" s="51">
        <v>0</v>
      </c>
      <c r="AX9" s="51">
        <v>0</v>
      </c>
      <c r="AY9" s="51">
        <v>0</v>
      </c>
      <c r="AZ9" s="51">
        <v>0</v>
      </c>
    </row>
    <row r="10" spans="1:52" s="49" customFormat="1" ht="15" customHeight="1" x14ac:dyDescent="0.3">
      <c r="A10" s="50" t="s">
        <v>1331</v>
      </c>
      <c r="B10" s="51">
        <v>0</v>
      </c>
      <c r="C10" s="51">
        <v>347.45000000000061</v>
      </c>
      <c r="D10" s="51">
        <v>1308.31</v>
      </c>
      <c r="E10" s="51">
        <v>274.3539999999989</v>
      </c>
      <c r="F10" s="51">
        <v>199.40000000000009</v>
      </c>
      <c r="G10" s="51">
        <v>554.97500000000002</v>
      </c>
      <c r="H10" s="51">
        <v>180.55500000000052</v>
      </c>
      <c r="I10" s="51">
        <v>171.4399999999996</v>
      </c>
      <c r="J10" s="51">
        <v>573.48000000000127</v>
      </c>
      <c r="K10" s="51">
        <v>96.929999999999154</v>
      </c>
      <c r="L10" s="51">
        <v>402.42000000000053</v>
      </c>
      <c r="M10" s="51">
        <v>474.52000000000089</v>
      </c>
      <c r="N10" s="51">
        <v>388.0100000000009</v>
      </c>
      <c r="O10" s="51">
        <v>857.54173913043451</v>
      </c>
      <c r="P10" s="51">
        <v>763.90399999999977</v>
      </c>
      <c r="Q10" s="51">
        <v>1198.579999999999</v>
      </c>
      <c r="R10" s="51">
        <v>803.68500000000063</v>
      </c>
      <c r="S10" s="51">
        <v>1921.8716800000009</v>
      </c>
      <c r="T10" s="51">
        <v>584.30473684210324</v>
      </c>
      <c r="U10" s="51">
        <v>267.35600000000062</v>
      </c>
      <c r="V10" s="51">
        <v>552.78399999999942</v>
      </c>
      <c r="W10" s="51">
        <v>720.94000000000074</v>
      </c>
      <c r="X10" s="51">
        <v>534.3899999999993</v>
      </c>
      <c r="Y10" s="51">
        <v>481.86000000000087</v>
      </c>
      <c r="Z10" s="51">
        <v>540.91800000000012</v>
      </c>
      <c r="AA10" s="51">
        <v>293.69999999999987</v>
      </c>
      <c r="AB10" s="51">
        <v>376.91</v>
      </c>
      <c r="AC10" s="51">
        <v>310.46300000000008</v>
      </c>
      <c r="AD10" s="51">
        <v>256.25000000000011</v>
      </c>
      <c r="AE10" s="51">
        <v>426.81999999999988</v>
      </c>
      <c r="AF10" s="51">
        <v>265.39900000000017</v>
      </c>
      <c r="AG10" s="51">
        <v>70.890000000000029</v>
      </c>
      <c r="AH10" s="51">
        <v>232.69999999999982</v>
      </c>
      <c r="AI10" s="51">
        <v>105</v>
      </c>
      <c r="AJ10" s="51">
        <v>0</v>
      </c>
      <c r="AK10" s="51">
        <v>127.21052999999984</v>
      </c>
      <c r="AL10" s="51">
        <v>29.099999999999966</v>
      </c>
      <c r="AM10" s="51">
        <v>307</v>
      </c>
      <c r="AN10" s="51">
        <v>414.7122648298552</v>
      </c>
      <c r="AO10" s="51">
        <v>550.35000000000014</v>
      </c>
      <c r="AP10" s="51">
        <v>241.19999999999993</v>
      </c>
      <c r="AQ10" s="51">
        <v>79.125</v>
      </c>
      <c r="AR10" s="51">
        <v>59.5</v>
      </c>
      <c r="AS10" s="51">
        <v>247</v>
      </c>
      <c r="AT10" s="51">
        <v>0</v>
      </c>
      <c r="AU10" s="51">
        <v>324.99999631578959</v>
      </c>
      <c r="AV10" s="51">
        <v>132.08418891170436</v>
      </c>
      <c r="AW10" s="51">
        <v>0</v>
      </c>
      <c r="AX10" s="51">
        <v>0</v>
      </c>
      <c r="AY10" s="51">
        <v>0</v>
      </c>
      <c r="AZ10" s="51">
        <v>0</v>
      </c>
    </row>
    <row r="11" spans="1:52" s="49" customFormat="1" ht="15" customHeight="1" x14ac:dyDescent="0.3">
      <c r="A11" s="50" t="s">
        <v>1332</v>
      </c>
      <c r="B11" s="51">
        <v>0</v>
      </c>
      <c r="C11" s="51">
        <v>421.90000000000146</v>
      </c>
      <c r="D11" s="51">
        <v>1593.6999999999975</v>
      </c>
      <c r="E11" s="51">
        <v>1019</v>
      </c>
      <c r="F11" s="51">
        <v>1122.1000000000072</v>
      </c>
      <c r="G11" s="51">
        <v>3014.6500000000015</v>
      </c>
      <c r="H11" s="51">
        <v>289.59999999999854</v>
      </c>
      <c r="I11" s="51">
        <v>1731.8600000000006</v>
      </c>
      <c r="J11" s="51">
        <v>3114.2000000000044</v>
      </c>
      <c r="K11" s="51">
        <v>677.07200000000012</v>
      </c>
      <c r="L11" s="51">
        <v>859.29999999999563</v>
      </c>
      <c r="M11" s="51">
        <v>2087.4000000000015</v>
      </c>
      <c r="N11" s="51">
        <v>1057.8578947368369</v>
      </c>
      <c r="O11" s="51">
        <v>2921.5666666666684</v>
      </c>
      <c r="P11" s="51">
        <v>2821.9999999999991</v>
      </c>
      <c r="Q11" s="51">
        <v>2790.8719999999994</v>
      </c>
      <c r="R11" s="51">
        <v>3264.2571400000015</v>
      </c>
      <c r="S11" s="51">
        <v>2103.5045141353366</v>
      </c>
      <c r="T11" s="51">
        <v>2120.1000000000022</v>
      </c>
      <c r="U11" s="51">
        <v>1281.7475000000006</v>
      </c>
      <c r="V11" s="51">
        <v>2886.6608985714265</v>
      </c>
      <c r="W11" s="51">
        <v>1249.8000000000006</v>
      </c>
      <c r="X11" s="51">
        <v>1712.4999999999998</v>
      </c>
      <c r="Y11" s="51">
        <v>3296.2000000000007</v>
      </c>
      <c r="Z11" s="51">
        <v>1809.5</v>
      </c>
      <c r="AA11" s="51">
        <v>391.40000000000055</v>
      </c>
      <c r="AB11" s="51">
        <v>84.200000000000017</v>
      </c>
      <c r="AC11" s="51">
        <v>59.899999999999636</v>
      </c>
      <c r="AD11" s="51">
        <v>433.60000000000036</v>
      </c>
      <c r="AE11" s="51">
        <v>1172.8499999999997</v>
      </c>
      <c r="AF11" s="51">
        <v>434.5</v>
      </c>
      <c r="AG11" s="51">
        <v>124.15999999999985</v>
      </c>
      <c r="AH11" s="51">
        <v>103.5</v>
      </c>
      <c r="AI11" s="51">
        <v>1134.7400000000002</v>
      </c>
      <c r="AJ11" s="51">
        <v>94</v>
      </c>
      <c r="AK11" s="51">
        <v>150.01249999999999</v>
      </c>
      <c r="AL11" s="51">
        <v>1097.1000000000001</v>
      </c>
      <c r="AM11" s="51">
        <v>778.89999999999986</v>
      </c>
      <c r="AN11" s="51">
        <v>258.40000000000009</v>
      </c>
      <c r="AO11" s="51">
        <v>383.80000368421054</v>
      </c>
      <c r="AP11" s="51">
        <v>575.5</v>
      </c>
      <c r="AQ11" s="51">
        <v>780</v>
      </c>
      <c r="AR11" s="51">
        <v>30</v>
      </c>
      <c r="AS11" s="51">
        <v>0</v>
      </c>
      <c r="AT11" s="51">
        <v>3.4000000000000341</v>
      </c>
      <c r="AU11" s="51">
        <v>124.99999999999997</v>
      </c>
      <c r="AV11" s="51">
        <v>13.700000000000017</v>
      </c>
      <c r="AW11" s="51">
        <v>0</v>
      </c>
      <c r="AX11" s="51">
        <v>100</v>
      </c>
      <c r="AY11" s="51">
        <v>0</v>
      </c>
      <c r="AZ11" s="51">
        <v>0</v>
      </c>
    </row>
    <row r="12" spans="1:52" s="49" customFormat="1" ht="15" customHeight="1" x14ac:dyDescent="0.3">
      <c r="A12" s="50" t="s">
        <v>1333</v>
      </c>
      <c r="B12" s="51">
        <v>0</v>
      </c>
      <c r="C12" s="51">
        <v>31.199999999999818</v>
      </c>
      <c r="D12" s="51">
        <v>63.899999999999636</v>
      </c>
      <c r="E12" s="51">
        <v>154.30000000000109</v>
      </c>
      <c r="F12" s="51">
        <v>104.59999999999945</v>
      </c>
      <c r="G12" s="51">
        <v>253.5</v>
      </c>
      <c r="H12" s="51">
        <v>38.000000000001819</v>
      </c>
      <c r="I12" s="51">
        <v>82.499999999998181</v>
      </c>
      <c r="J12" s="51">
        <v>73.600000000002183</v>
      </c>
      <c r="K12" s="51">
        <v>65.900000000000546</v>
      </c>
      <c r="L12" s="51">
        <v>146.14999999999958</v>
      </c>
      <c r="M12" s="51">
        <v>226</v>
      </c>
      <c r="N12" s="51">
        <v>54.000000000000227</v>
      </c>
      <c r="O12" s="51">
        <v>179.69999999999982</v>
      </c>
      <c r="P12" s="51">
        <v>52.400000000001342</v>
      </c>
      <c r="Q12" s="51">
        <v>248.49999999999977</v>
      </c>
      <c r="R12" s="51">
        <v>82.849999999998545</v>
      </c>
      <c r="S12" s="51">
        <v>182.7842099999998</v>
      </c>
      <c r="T12" s="51">
        <v>35.499999999999318</v>
      </c>
      <c r="U12" s="51">
        <v>38</v>
      </c>
      <c r="V12" s="51">
        <v>378.72106000000167</v>
      </c>
      <c r="W12" s="51">
        <v>231.5</v>
      </c>
      <c r="X12" s="51">
        <v>179.09999999999854</v>
      </c>
      <c r="Y12" s="51">
        <v>56.660000000001673</v>
      </c>
      <c r="Z12" s="51">
        <v>442.59999999999854</v>
      </c>
      <c r="AA12" s="51">
        <v>211.05000000000109</v>
      </c>
      <c r="AB12" s="51">
        <v>600.67367999999919</v>
      </c>
      <c r="AC12" s="51">
        <v>252.25157999999851</v>
      </c>
      <c r="AD12" s="51">
        <v>128.57999999999925</v>
      </c>
      <c r="AE12" s="51">
        <v>276.40000000000146</v>
      </c>
      <c r="AF12" s="51">
        <v>278.1400000000001</v>
      </c>
      <c r="AG12" s="51">
        <v>218.70000000000073</v>
      </c>
      <c r="AH12" s="51">
        <v>259.69000000000096</v>
      </c>
      <c r="AI12" s="51">
        <v>301.50000000000136</v>
      </c>
      <c r="AJ12" s="51">
        <v>783.77999999999884</v>
      </c>
      <c r="AK12" s="51">
        <v>847.90500000000043</v>
      </c>
      <c r="AL12" s="51">
        <v>298.80000000000291</v>
      </c>
      <c r="AM12" s="51">
        <v>430.4642105263174</v>
      </c>
      <c r="AN12" s="51">
        <v>469.88632000000212</v>
      </c>
      <c r="AO12" s="51">
        <v>1285.8878873239435</v>
      </c>
      <c r="AP12" s="51">
        <v>468.62236999999732</v>
      </c>
      <c r="AQ12" s="51">
        <v>326.20000000000073</v>
      </c>
      <c r="AR12" s="51">
        <v>343.17367999999976</v>
      </c>
      <c r="AS12" s="51">
        <v>725.02832000000308</v>
      </c>
      <c r="AT12" s="51">
        <v>919.53723842105137</v>
      </c>
      <c r="AU12" s="51">
        <v>506.58999999999946</v>
      </c>
      <c r="AV12" s="51">
        <v>763.88499999999874</v>
      </c>
      <c r="AW12" s="51">
        <v>648.02711433439981</v>
      </c>
      <c r="AX12" s="51">
        <v>875.4720200000022</v>
      </c>
      <c r="AY12" s="51">
        <v>837.68684421052387</v>
      </c>
      <c r="AZ12" s="51">
        <v>671.02000000000021</v>
      </c>
    </row>
    <row r="13" spans="1:52" s="49" customFormat="1" ht="15" customHeight="1" x14ac:dyDescent="0.3">
      <c r="A13" s="44" t="s">
        <v>1334</v>
      </c>
      <c r="B13" s="52"/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</row>
    <row r="14" spans="1:52" ht="15" customHeight="1" x14ac:dyDescent="0.35">
      <c r="A14" s="53" t="s">
        <v>1335</v>
      </c>
      <c r="B14" s="51">
        <v>0</v>
      </c>
      <c r="C14" s="51">
        <v>8.9409999999996899</v>
      </c>
      <c r="D14" s="51">
        <v>118.89799999999741</v>
      </c>
      <c r="E14" s="51">
        <v>31.567000000002736</v>
      </c>
      <c r="F14" s="51">
        <v>28.167999999997846</v>
      </c>
      <c r="G14" s="51">
        <v>43.556999999994787</v>
      </c>
      <c r="H14" s="51">
        <v>26.682999999997264</v>
      </c>
      <c r="I14" s="51">
        <v>23.669000000001688</v>
      </c>
      <c r="J14" s="51">
        <v>142.22199999999884</v>
      </c>
      <c r="K14" s="51">
        <v>68.543999999992366</v>
      </c>
      <c r="L14" s="51">
        <v>142.61100000000715</v>
      </c>
      <c r="M14" s="51">
        <v>53.616999999987456</v>
      </c>
      <c r="N14" s="51">
        <v>72.729000000006636</v>
      </c>
      <c r="O14" s="51">
        <v>99.230000000001382</v>
      </c>
      <c r="P14" s="51">
        <v>215.08600000000297</v>
      </c>
      <c r="Q14" s="51">
        <v>178.3739999999998</v>
      </c>
      <c r="R14" s="51">
        <v>202.4509999999882</v>
      </c>
      <c r="S14" s="51">
        <v>229.5060000000085</v>
      </c>
      <c r="T14" s="51">
        <v>174.62400000002344</v>
      </c>
      <c r="U14" s="51">
        <v>295.49899999998524</v>
      </c>
      <c r="V14" s="51">
        <v>509.48200000002544</v>
      </c>
      <c r="W14" s="51">
        <v>719.80499999999847</v>
      </c>
      <c r="X14" s="51">
        <v>1024.4779999999737</v>
      </c>
      <c r="Y14" s="51">
        <v>1606.9379999999801</v>
      </c>
      <c r="Z14" s="51">
        <v>2815.1349999999911</v>
      </c>
      <c r="AA14" s="51">
        <v>3919.1753500000013</v>
      </c>
      <c r="AB14" s="51">
        <v>4564.1154199999983</v>
      </c>
      <c r="AC14" s="51">
        <v>5990.8851899999499</v>
      </c>
      <c r="AD14" s="51">
        <v>4647.1025600000485</v>
      </c>
      <c r="AE14" s="51">
        <v>6062.1419600000372</v>
      </c>
      <c r="AF14" s="51">
        <v>6154.5658700000386</v>
      </c>
      <c r="AG14" s="51">
        <v>6857.311939999985</v>
      </c>
      <c r="AH14" s="51">
        <v>7914.8460100000375</v>
      </c>
      <c r="AI14" s="51">
        <v>6373.1866699999919</v>
      </c>
      <c r="AJ14" s="51">
        <v>10726.399369999945</v>
      </c>
      <c r="AK14" s="51">
        <v>8028.1629499999872</v>
      </c>
      <c r="AL14" s="51">
        <v>8459.896320000018</v>
      </c>
      <c r="AM14" s="51">
        <v>10017.629500000046</v>
      </c>
      <c r="AN14" s="51">
        <v>8629.7670099999814</v>
      </c>
      <c r="AO14" s="51">
        <v>9995.3306000000521</v>
      </c>
      <c r="AP14" s="51">
        <v>12044.903720000049</v>
      </c>
      <c r="AQ14" s="51">
        <v>11863.777739999903</v>
      </c>
      <c r="AR14" s="51">
        <v>11928.67681999999</v>
      </c>
      <c r="AS14" s="51">
        <v>11904.56500000005</v>
      </c>
      <c r="AT14" s="51">
        <v>10160.637000000053</v>
      </c>
      <c r="AU14" s="51">
        <v>17458.2036999999</v>
      </c>
      <c r="AV14" s="51">
        <v>4909.5462500000795</v>
      </c>
      <c r="AW14" s="51">
        <v>3993.1166666667632</v>
      </c>
      <c r="AX14" s="51">
        <v>6594.5312499999636</v>
      </c>
      <c r="AY14" s="51">
        <v>11327.353333333303</v>
      </c>
      <c r="AZ14" s="51">
        <v>15519.793749999913</v>
      </c>
    </row>
    <row r="15" spans="1:52" ht="15" customHeight="1" x14ac:dyDescent="0.35">
      <c r="A15" s="54" t="s">
        <v>1336</v>
      </c>
      <c r="B15" s="55">
        <v>0</v>
      </c>
      <c r="C15" s="55">
        <v>8.9409999999996899</v>
      </c>
      <c r="D15" s="55">
        <v>118.89799999999741</v>
      </c>
      <c r="E15" s="55">
        <v>31.567000000002736</v>
      </c>
      <c r="F15" s="55">
        <v>28.167999999997846</v>
      </c>
      <c r="G15" s="55">
        <v>43.556999999994787</v>
      </c>
      <c r="H15" s="55">
        <v>26.682999999997264</v>
      </c>
      <c r="I15" s="55">
        <v>23.669000000001688</v>
      </c>
      <c r="J15" s="55">
        <v>142.22199999999884</v>
      </c>
      <c r="K15" s="55">
        <v>68.463999999992211</v>
      </c>
      <c r="L15" s="55">
        <v>123.81100000000743</v>
      </c>
      <c r="M15" s="55">
        <v>53.616999999987456</v>
      </c>
      <c r="N15" s="55">
        <v>72.729000000006636</v>
      </c>
      <c r="O15" s="55">
        <v>99.230000000001382</v>
      </c>
      <c r="P15" s="55">
        <v>214.4860000000026</v>
      </c>
      <c r="Q15" s="55">
        <v>166.17400000000089</v>
      </c>
      <c r="R15" s="55">
        <v>174.50099999998929</v>
      </c>
      <c r="S15" s="55">
        <v>229.5060000000085</v>
      </c>
      <c r="T15" s="55">
        <v>174.62400000002344</v>
      </c>
      <c r="U15" s="55">
        <v>295.49899999998706</v>
      </c>
      <c r="V15" s="55">
        <v>504.48200000002544</v>
      </c>
      <c r="W15" s="55">
        <v>719.80499999999847</v>
      </c>
      <c r="X15" s="55">
        <v>1024.4779999999664</v>
      </c>
      <c r="Y15" s="55">
        <v>1604.1879999999892</v>
      </c>
      <c r="Z15" s="55">
        <v>2815.1349999999911</v>
      </c>
      <c r="AA15" s="55">
        <v>3908.6753500000013</v>
      </c>
      <c r="AB15" s="55">
        <v>4524.1154199999983</v>
      </c>
      <c r="AC15" s="55">
        <v>5984.5851899999543</v>
      </c>
      <c r="AD15" s="55">
        <v>4414.8025600000437</v>
      </c>
      <c r="AE15" s="55">
        <v>5902.1419600000372</v>
      </c>
      <c r="AF15" s="55">
        <v>6151.5658700000167</v>
      </c>
      <c r="AG15" s="55">
        <v>6746.8119400000141</v>
      </c>
      <c r="AH15" s="55">
        <v>7804.4460100000433</v>
      </c>
      <c r="AI15" s="55">
        <v>6213.6866699999773</v>
      </c>
      <c r="AJ15" s="55">
        <v>10398.89936999993</v>
      </c>
      <c r="AK15" s="55">
        <v>7540.7629499999821</v>
      </c>
      <c r="AL15" s="55">
        <v>8441.8963200000435</v>
      </c>
      <c r="AM15" s="55">
        <v>9549.1295000000391</v>
      </c>
      <c r="AN15" s="55">
        <v>7512.067009999977</v>
      </c>
      <c r="AO15" s="55">
        <v>9792.8306000000375</v>
      </c>
      <c r="AP15" s="55">
        <v>9636.303720000069</v>
      </c>
      <c r="AQ15" s="55">
        <v>10394.977739999915</v>
      </c>
      <c r="AR15" s="55">
        <v>10398.47681999996</v>
      </c>
      <c r="AS15" s="55">
        <v>9708.3650000000707</v>
      </c>
      <c r="AT15" s="55">
        <v>7801.1370000000461</v>
      </c>
      <c r="AU15" s="55">
        <v>13246.363699999863</v>
      </c>
      <c r="AV15" s="55">
        <v>3404.9729166667457</v>
      </c>
      <c r="AW15" s="55">
        <v>3294.7333333334318</v>
      </c>
      <c r="AX15" s="55">
        <v>3213.5312499999636</v>
      </c>
      <c r="AY15" s="55">
        <v>7838.7333333333227</v>
      </c>
      <c r="AZ15" s="55">
        <v>13480.552083333234</v>
      </c>
    </row>
    <row r="16" spans="1:52" ht="15" customHeight="1" x14ac:dyDescent="0.35">
      <c r="A16" s="54" t="s">
        <v>1337</v>
      </c>
      <c r="B16" s="55">
        <v>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8.0000000000154614E-2</v>
      </c>
      <c r="L16" s="55">
        <v>18.799999999999727</v>
      </c>
      <c r="M16" s="55">
        <v>0</v>
      </c>
      <c r="N16" s="55">
        <v>0</v>
      </c>
      <c r="O16" s="55">
        <v>0</v>
      </c>
      <c r="P16" s="55">
        <v>0.6000000000003638</v>
      </c>
      <c r="Q16" s="55">
        <v>12.199999999998909</v>
      </c>
      <c r="R16" s="55">
        <v>27.949999999998909</v>
      </c>
      <c r="S16" s="55">
        <v>0</v>
      </c>
      <c r="T16" s="55">
        <v>0</v>
      </c>
      <c r="U16" s="55">
        <v>0</v>
      </c>
      <c r="V16" s="55">
        <v>5</v>
      </c>
      <c r="W16" s="55">
        <v>0</v>
      </c>
      <c r="X16" s="55">
        <v>7.2759576141834259E-12</v>
      </c>
      <c r="Y16" s="55">
        <v>2.7499999999909051</v>
      </c>
      <c r="Z16" s="55">
        <v>0</v>
      </c>
      <c r="AA16" s="55">
        <v>10.5</v>
      </c>
      <c r="AB16" s="55">
        <v>40</v>
      </c>
      <c r="AC16" s="55">
        <v>6.2999999999956344</v>
      </c>
      <c r="AD16" s="55">
        <v>232.30000000000473</v>
      </c>
      <c r="AE16" s="55">
        <v>160</v>
      </c>
      <c r="AF16" s="55">
        <v>3.0000000000218279</v>
      </c>
      <c r="AG16" s="55">
        <v>110.4999999999709</v>
      </c>
      <c r="AH16" s="55">
        <v>110.39999999999418</v>
      </c>
      <c r="AI16" s="55">
        <v>159.50000000001455</v>
      </c>
      <c r="AJ16" s="55">
        <v>327.50000000001455</v>
      </c>
      <c r="AK16" s="55">
        <v>487.40000000000509</v>
      </c>
      <c r="AL16" s="55">
        <v>17.999999999974534</v>
      </c>
      <c r="AM16" s="55">
        <v>468.50000000000728</v>
      </c>
      <c r="AN16" s="55">
        <v>1117.7000000000044</v>
      </c>
      <c r="AO16" s="55">
        <v>202.50000000001455</v>
      </c>
      <c r="AP16" s="55">
        <v>2408.5999999999804</v>
      </c>
      <c r="AQ16" s="55">
        <v>1468.7999999999884</v>
      </c>
      <c r="AR16" s="55">
        <v>1530.2000000000298</v>
      </c>
      <c r="AS16" s="55">
        <v>2196.1999999999789</v>
      </c>
      <c r="AT16" s="55">
        <v>2359.5000000000073</v>
      </c>
      <c r="AU16" s="55">
        <v>4211.8400000000365</v>
      </c>
      <c r="AV16" s="55">
        <v>1504.5733333333337</v>
      </c>
      <c r="AW16" s="55">
        <v>698.38333333333139</v>
      </c>
      <c r="AX16" s="55">
        <v>3381</v>
      </c>
      <c r="AY16" s="55">
        <v>3488.6199999999808</v>
      </c>
      <c r="AZ16" s="55">
        <v>2039.2416666666795</v>
      </c>
    </row>
    <row r="17" spans="1:52" ht="15" customHeight="1" x14ac:dyDescent="0.35">
      <c r="A17" s="53" t="s">
        <v>1338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0.50000000999898475</v>
      </c>
      <c r="K17" s="51">
        <v>0</v>
      </c>
      <c r="L17" s="51">
        <v>0</v>
      </c>
      <c r="M17" s="51">
        <v>0.3000000099926865</v>
      </c>
      <c r="N17" s="51">
        <v>1.432454155292362E-11</v>
      </c>
      <c r="O17" s="51">
        <v>0.66000002998953278</v>
      </c>
      <c r="P17" s="51">
        <v>0.13000000000465661</v>
      </c>
      <c r="Q17" s="51">
        <v>0.60000002000015229</v>
      </c>
      <c r="R17" s="51">
        <v>7.4600000000064028</v>
      </c>
      <c r="S17" s="51">
        <v>0.30000000000291038</v>
      </c>
      <c r="T17" s="51">
        <v>4.9999999988358468E-2</v>
      </c>
      <c r="U17" s="51">
        <v>4.279999999978827</v>
      </c>
      <c r="V17" s="51">
        <v>0.12000000003354216</v>
      </c>
      <c r="W17" s="51">
        <v>0.59999999997671694</v>
      </c>
      <c r="X17" s="51">
        <v>1.0443999999733933</v>
      </c>
      <c r="Y17" s="51">
        <v>2.5395000000262371</v>
      </c>
      <c r="Z17" s="51">
        <v>4.4250000000010914</v>
      </c>
      <c r="AA17" s="51">
        <v>180.44210000001476</v>
      </c>
      <c r="AB17" s="51">
        <v>574.66499999997905</v>
      </c>
      <c r="AC17" s="51">
        <v>99.940000000002328</v>
      </c>
      <c r="AD17" s="51">
        <v>254.99999999999818</v>
      </c>
      <c r="AE17" s="51">
        <v>707.59400000001369</v>
      </c>
      <c r="AF17" s="51">
        <v>985.49999999999818</v>
      </c>
      <c r="AG17" s="51">
        <v>980.15117000002647</v>
      </c>
      <c r="AH17" s="51">
        <v>1970.1611999999768</v>
      </c>
      <c r="AI17" s="51">
        <v>5163.7462000000232</v>
      </c>
      <c r="AJ17" s="51">
        <v>6405.0110000000022</v>
      </c>
      <c r="AK17" s="51">
        <v>13071.531139999977</v>
      </c>
      <c r="AL17" s="51">
        <v>21175.477320000005</v>
      </c>
      <c r="AM17" s="51">
        <v>17338.241960000014</v>
      </c>
      <c r="AN17" s="51">
        <v>8326.4590600000884</v>
      </c>
      <c r="AO17" s="51">
        <v>3833.1174599999249</v>
      </c>
      <c r="AP17" s="51">
        <v>4058.1069900000002</v>
      </c>
      <c r="AQ17" s="51">
        <v>4147.3988430000572</v>
      </c>
      <c r="AR17" s="51">
        <v>5499.7552299998933</v>
      </c>
      <c r="AS17" s="51">
        <v>8079.1332300000831</v>
      </c>
      <c r="AT17" s="51">
        <v>13990.269229999922</v>
      </c>
      <c r="AU17" s="51">
        <v>20710.264230000015</v>
      </c>
      <c r="AV17" s="51">
        <v>3033.1285000000498</v>
      </c>
      <c r="AW17" s="51">
        <v>2837.3919999999343</v>
      </c>
      <c r="AX17" s="51">
        <v>5419.9955000000373</v>
      </c>
      <c r="AY17" s="51">
        <v>6840.9800000000068</v>
      </c>
      <c r="AZ17" s="51">
        <v>5562.7250000000095</v>
      </c>
    </row>
    <row r="18" spans="1:52" ht="15" customHeight="1" x14ac:dyDescent="0.35">
      <c r="A18" s="53" t="s">
        <v>1339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2.5</v>
      </c>
      <c r="J18" s="51">
        <v>0</v>
      </c>
      <c r="K18" s="51">
        <v>0</v>
      </c>
      <c r="L18" s="51">
        <v>1.1368683772161603E-13</v>
      </c>
      <c r="M18" s="51">
        <v>0</v>
      </c>
      <c r="N18" s="51">
        <v>0</v>
      </c>
      <c r="O18" s="51">
        <v>4.5474735088646412E-13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11</v>
      </c>
      <c r="AH18" s="51">
        <v>0</v>
      </c>
      <c r="AI18" s="51">
        <v>49.899999999999636</v>
      </c>
      <c r="AJ18" s="51">
        <v>222.80000000000018</v>
      </c>
      <c r="AK18" s="51">
        <v>449.70000000000027</v>
      </c>
      <c r="AL18" s="51">
        <v>416.69999999999982</v>
      </c>
      <c r="AM18" s="51">
        <v>852.5</v>
      </c>
      <c r="AN18" s="51">
        <v>300</v>
      </c>
      <c r="AO18" s="51">
        <v>0.3000000000001819</v>
      </c>
      <c r="AP18" s="51">
        <v>12</v>
      </c>
      <c r="AQ18" s="51">
        <v>0</v>
      </c>
      <c r="AR18" s="51">
        <v>50</v>
      </c>
      <c r="AS18" s="51">
        <v>0</v>
      </c>
      <c r="AT18" s="51">
        <v>0</v>
      </c>
      <c r="AU18" s="51">
        <v>0</v>
      </c>
      <c r="AV18" s="51">
        <v>0</v>
      </c>
      <c r="AW18" s="51">
        <v>0</v>
      </c>
      <c r="AX18" s="51">
        <v>0</v>
      </c>
      <c r="AY18" s="51">
        <v>0</v>
      </c>
      <c r="AZ18" s="51">
        <v>0</v>
      </c>
    </row>
    <row r="19" spans="1:52" ht="15" customHeight="1" x14ac:dyDescent="0.35">
      <c r="A19" s="56" t="s">
        <v>1340</v>
      </c>
      <c r="B19" s="57">
        <v>0</v>
      </c>
      <c r="C19" s="57">
        <v>15</v>
      </c>
      <c r="D19" s="57">
        <v>0</v>
      </c>
      <c r="E19" s="57">
        <v>8</v>
      </c>
      <c r="F19" s="57">
        <v>31</v>
      </c>
      <c r="G19" s="57">
        <v>0</v>
      </c>
      <c r="H19" s="57">
        <v>0</v>
      </c>
      <c r="I19" s="57">
        <v>0</v>
      </c>
      <c r="J19" s="57">
        <v>0</v>
      </c>
      <c r="K19" s="57">
        <v>8</v>
      </c>
      <c r="L19" s="57">
        <v>22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4.5</v>
      </c>
      <c r="T19" s="57">
        <v>85.5</v>
      </c>
      <c r="U19" s="57">
        <v>56.899999999999977</v>
      </c>
      <c r="V19" s="57">
        <v>96.550000000000068</v>
      </c>
      <c r="W19" s="57">
        <v>63.5</v>
      </c>
      <c r="X19" s="57">
        <v>46.599999999999909</v>
      </c>
      <c r="Y19" s="57">
        <v>88</v>
      </c>
      <c r="Z19" s="57">
        <v>81.000000000000057</v>
      </c>
      <c r="AA19" s="57">
        <v>60</v>
      </c>
      <c r="AB19" s="57">
        <v>0</v>
      </c>
      <c r="AC19" s="57">
        <v>119</v>
      </c>
      <c r="AD19" s="57">
        <v>54</v>
      </c>
      <c r="AE19" s="57">
        <v>0</v>
      </c>
      <c r="AF19" s="57">
        <v>1</v>
      </c>
      <c r="AG19" s="57">
        <v>0</v>
      </c>
      <c r="AH19" s="57">
        <v>1.0499999999999829</v>
      </c>
      <c r="AI19" s="57">
        <v>0</v>
      </c>
      <c r="AJ19" s="57">
        <v>34.099999999999994</v>
      </c>
      <c r="AK19" s="57">
        <v>63.600000000000023</v>
      </c>
      <c r="AL19" s="57">
        <v>2.0999999999999943</v>
      </c>
      <c r="AM19" s="57">
        <v>3.1500000000000057</v>
      </c>
      <c r="AN19" s="57">
        <v>0</v>
      </c>
      <c r="AO19" s="57">
        <v>49.050000000000011</v>
      </c>
      <c r="AP19" s="57">
        <v>0</v>
      </c>
      <c r="AQ19" s="57">
        <v>11.5</v>
      </c>
      <c r="AR19" s="57">
        <v>5.9670329670329636</v>
      </c>
      <c r="AS19" s="57">
        <v>0</v>
      </c>
      <c r="AT19" s="57">
        <v>28.14</v>
      </c>
      <c r="AU19" s="57">
        <v>20.274945054945064</v>
      </c>
      <c r="AV19" s="57">
        <v>0</v>
      </c>
      <c r="AW19" s="57">
        <v>4.5000000000000018</v>
      </c>
      <c r="AX19" s="57">
        <v>13</v>
      </c>
      <c r="AY19" s="57">
        <v>0</v>
      </c>
      <c r="AZ19" s="57">
        <v>2.1500000000000021</v>
      </c>
    </row>
    <row r="20" spans="1:52" ht="15" customHeight="1" x14ac:dyDescent="0.35">
      <c r="A20" s="53" t="s">
        <v>1341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1">
        <v>0</v>
      </c>
      <c r="AL20" s="51">
        <v>0</v>
      </c>
      <c r="AM20" s="51">
        <v>0</v>
      </c>
      <c r="AN20" s="51">
        <v>0</v>
      </c>
      <c r="AO20" s="51">
        <v>0</v>
      </c>
      <c r="AP20" s="51">
        <v>0</v>
      </c>
      <c r="AQ20" s="51">
        <v>0</v>
      </c>
      <c r="AR20" s="51">
        <v>0</v>
      </c>
      <c r="AS20" s="51">
        <v>0</v>
      </c>
      <c r="AT20" s="51">
        <v>0</v>
      </c>
      <c r="AU20" s="51">
        <v>0</v>
      </c>
      <c r="AV20" s="51">
        <v>0</v>
      </c>
      <c r="AW20" s="51">
        <v>0</v>
      </c>
      <c r="AX20" s="51">
        <v>2.8421709430404007E-14</v>
      </c>
      <c r="AY20" s="51">
        <v>1.1368683772161603E-13</v>
      </c>
      <c r="AZ20" s="51">
        <v>0</v>
      </c>
    </row>
    <row r="21" spans="1:52" ht="15" customHeight="1" x14ac:dyDescent="0.35">
      <c r="A21" s="53" t="s">
        <v>1342</v>
      </c>
      <c r="B21" s="51">
        <v>0</v>
      </c>
      <c r="C21" s="51">
        <v>304.44999999999709</v>
      </c>
      <c r="D21" s="51">
        <v>402.06900000000314</v>
      </c>
      <c r="E21" s="51">
        <v>315.19999999998981</v>
      </c>
      <c r="F21" s="51">
        <v>296.9800000000032</v>
      </c>
      <c r="G21" s="51">
        <v>182.02600000001257</v>
      </c>
      <c r="H21" s="51">
        <v>187.6050000000032</v>
      </c>
      <c r="I21" s="51">
        <v>317.6649999999936</v>
      </c>
      <c r="J21" s="51">
        <v>360.88999999999652</v>
      </c>
      <c r="K21" s="51">
        <v>208.68100000000413</v>
      </c>
      <c r="L21" s="51">
        <v>213.54799999999523</v>
      </c>
      <c r="M21" s="51">
        <v>186.7390000000014</v>
      </c>
      <c r="N21" s="51">
        <v>316.38250000000698</v>
      </c>
      <c r="O21" s="51">
        <v>276.23000000000314</v>
      </c>
      <c r="P21" s="51">
        <v>233.98999999999069</v>
      </c>
      <c r="Q21" s="51">
        <v>184.73800000000483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7.2759576141834259E-12</v>
      </c>
      <c r="AK21" s="51">
        <v>0</v>
      </c>
      <c r="AL21" s="51">
        <v>0</v>
      </c>
      <c r="AM21" s="51">
        <v>0</v>
      </c>
      <c r="AN21" s="51">
        <v>0</v>
      </c>
      <c r="AO21" s="51">
        <v>39</v>
      </c>
      <c r="AP21" s="51">
        <v>7.2759576141834259E-12</v>
      </c>
      <c r="AQ21" s="51">
        <v>0</v>
      </c>
      <c r="AR21" s="51">
        <v>0</v>
      </c>
      <c r="AS21" s="51">
        <v>0</v>
      </c>
      <c r="AT21" s="51">
        <v>0</v>
      </c>
      <c r="AU21" s="51">
        <v>0</v>
      </c>
      <c r="AV21" s="51">
        <v>7.2759576141834259E-12</v>
      </c>
      <c r="AW21" s="51">
        <v>0</v>
      </c>
      <c r="AX21" s="51">
        <v>0</v>
      </c>
      <c r="AY21" s="51">
        <v>0</v>
      </c>
      <c r="AZ21" s="51">
        <v>7.2759576141834259E-12</v>
      </c>
    </row>
    <row r="22" spans="1:52" ht="15" customHeight="1" x14ac:dyDescent="0.35">
      <c r="A22" s="58" t="s">
        <v>1343</v>
      </c>
      <c r="B22" s="59">
        <v>0</v>
      </c>
      <c r="C22" s="59">
        <v>90</v>
      </c>
      <c r="D22" s="59">
        <v>28</v>
      </c>
      <c r="E22" s="59">
        <v>151.5</v>
      </c>
      <c r="F22" s="59">
        <v>7.2759576141834259E-12</v>
      </c>
      <c r="G22" s="59">
        <v>79.499999999992724</v>
      </c>
      <c r="H22" s="59">
        <v>20</v>
      </c>
      <c r="I22" s="59">
        <v>0</v>
      </c>
      <c r="J22" s="59">
        <v>172</v>
      </c>
      <c r="K22" s="59">
        <v>0</v>
      </c>
      <c r="L22" s="59">
        <v>139.20000000000437</v>
      </c>
      <c r="M22" s="59">
        <v>0</v>
      </c>
      <c r="N22" s="59">
        <v>164.19999999999709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0</v>
      </c>
      <c r="X22" s="59">
        <v>143</v>
      </c>
      <c r="Y22" s="59">
        <v>100</v>
      </c>
      <c r="Z22" s="59">
        <v>0</v>
      </c>
      <c r="AA22" s="59">
        <v>0</v>
      </c>
      <c r="AB22" s="59">
        <v>6.0999999999985448</v>
      </c>
      <c r="AC22" s="59">
        <v>0</v>
      </c>
      <c r="AD22" s="59">
        <v>0</v>
      </c>
      <c r="AE22" s="59">
        <v>0</v>
      </c>
      <c r="AF22" s="59">
        <v>0</v>
      </c>
      <c r="AG22" s="59">
        <v>0</v>
      </c>
      <c r="AH22" s="59">
        <v>143</v>
      </c>
      <c r="AI22" s="59">
        <v>165</v>
      </c>
      <c r="AJ22" s="59">
        <v>0</v>
      </c>
      <c r="AK22" s="59">
        <v>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75</v>
      </c>
      <c r="AR22" s="59">
        <v>75</v>
      </c>
      <c r="AS22" s="59">
        <v>0</v>
      </c>
      <c r="AT22" s="59">
        <v>0</v>
      </c>
      <c r="AU22" s="59">
        <v>66</v>
      </c>
      <c r="AV22" s="59">
        <v>0</v>
      </c>
      <c r="AW22" s="59">
        <v>0</v>
      </c>
      <c r="AX22" s="59">
        <v>199.60000000000582</v>
      </c>
      <c r="AY22" s="59">
        <v>52.259999999994761</v>
      </c>
      <c r="AZ22" s="59">
        <v>88.959999999999127</v>
      </c>
    </row>
    <row r="24" spans="1:52" ht="15" customHeight="1" x14ac:dyDescent="0.35">
      <c r="A24" s="60"/>
    </row>
    <row r="25" spans="1:52" x14ac:dyDescent="0.35">
      <c r="A25" s="42" t="s">
        <v>1344</v>
      </c>
      <c r="B25" s="43">
        <v>0</v>
      </c>
      <c r="C25" s="43">
        <v>3992.6409999999864</v>
      </c>
      <c r="D25" s="43">
        <v>5755.1970000000038</v>
      </c>
      <c r="E25" s="43">
        <v>8347.7669999999889</v>
      </c>
      <c r="F25" s="43">
        <v>5409.4000000000033</v>
      </c>
      <c r="G25" s="43">
        <v>12146.498000000018</v>
      </c>
      <c r="H25" s="43">
        <v>2127.143</v>
      </c>
      <c r="I25" s="43">
        <v>5573.2739999999912</v>
      </c>
      <c r="J25" s="43">
        <v>8266.0220000100053</v>
      </c>
      <c r="K25" s="43">
        <v>3653.7850000000017</v>
      </c>
      <c r="L25" s="43">
        <v>4565.3890000000038</v>
      </c>
      <c r="M25" s="43">
        <v>5923.1160000099826</v>
      </c>
      <c r="N25" s="43">
        <v>13836.704918816185</v>
      </c>
      <c r="O25" s="43">
        <v>10708.689707389498</v>
      </c>
      <c r="P25" s="43">
        <v>8967.5084110671978</v>
      </c>
      <c r="Q25" s="43">
        <v>9585.6280000200095</v>
      </c>
      <c r="R25" s="43">
        <v>7924.4103385714152</v>
      </c>
      <c r="S25" s="43">
        <v>12490.767728773784</v>
      </c>
      <c r="T25" s="43">
        <v>7421.4647368421311</v>
      </c>
      <c r="U25" s="43">
        <v>8445.2404499999466</v>
      </c>
      <c r="V25" s="43">
        <v>14463.67247000008</v>
      </c>
      <c r="W25" s="43">
        <v>8040.6399999999749</v>
      </c>
      <c r="X25" s="43">
        <v>13150.418149999943</v>
      </c>
      <c r="Y25" s="43">
        <v>18116.185682631585</v>
      </c>
      <c r="Z25" s="43">
        <v>13755.865749999964</v>
      </c>
      <c r="AA25" s="43">
        <v>11154.586820000033</v>
      </c>
      <c r="AB25" s="43">
        <v>12782.57425999997</v>
      </c>
      <c r="AC25" s="43">
        <v>11172.67249999997</v>
      </c>
      <c r="AD25" s="43">
        <v>9265.6445600000625</v>
      </c>
      <c r="AE25" s="43">
        <v>15940.964958947416</v>
      </c>
      <c r="AF25" s="43">
        <v>21697.117160000045</v>
      </c>
      <c r="AG25" s="43">
        <v>21557.336170000013</v>
      </c>
      <c r="AH25" s="43">
        <v>16045.575899999998</v>
      </c>
      <c r="AI25" s="43">
        <v>22512.395969999998</v>
      </c>
      <c r="AJ25" s="43">
        <v>27348.982379999965</v>
      </c>
      <c r="AK25" s="43">
        <v>36646.344622105229</v>
      </c>
      <c r="AL25" s="43">
        <v>42014.176656077187</v>
      </c>
      <c r="AM25" s="43">
        <v>42083.965722821464</v>
      </c>
      <c r="AN25" s="43">
        <v>34094.268334829911</v>
      </c>
      <c r="AO25" s="43">
        <v>28735.805063684205</v>
      </c>
      <c r="AP25" s="43">
        <v>31858.560710000052</v>
      </c>
      <c r="AQ25" s="43">
        <v>32302.401582999963</v>
      </c>
      <c r="AR25" s="43">
        <v>27146.890867663857</v>
      </c>
      <c r="AS25" s="43">
        <v>26797.740230000127</v>
      </c>
      <c r="AT25" s="43">
        <v>34497.871423157907</v>
      </c>
      <c r="AU25" s="43">
        <v>51002.632281370621</v>
      </c>
      <c r="AV25" s="43">
        <v>18195.708348911852</v>
      </c>
      <c r="AW25" s="43">
        <v>14604.894849678562</v>
      </c>
      <c r="AX25" s="43">
        <v>23384.689750000027</v>
      </c>
      <c r="AY25" s="43">
        <v>26719.530173333289</v>
      </c>
      <c r="AZ25" s="43">
        <v>26555.352069479508</v>
      </c>
    </row>
    <row r="26" spans="1:52" s="49" customFormat="1" ht="15" customHeight="1" x14ac:dyDescent="0.3">
      <c r="A26" s="50" t="s">
        <v>1328</v>
      </c>
      <c r="B26" s="51">
        <v>0</v>
      </c>
      <c r="C26" s="51">
        <v>1456.9999999999982</v>
      </c>
      <c r="D26" s="51">
        <v>890.72000000000457</v>
      </c>
      <c r="E26" s="51">
        <v>2089.9999999999955</v>
      </c>
      <c r="F26" s="51">
        <v>2247.3519999999953</v>
      </c>
      <c r="G26" s="51">
        <v>2781.3900000000153</v>
      </c>
      <c r="H26" s="51">
        <v>413.27999999999952</v>
      </c>
      <c r="I26" s="51">
        <v>846.78000000000031</v>
      </c>
      <c r="J26" s="51">
        <v>1628.3300000000004</v>
      </c>
      <c r="K26" s="51">
        <v>1464.7000000000048</v>
      </c>
      <c r="L26" s="51">
        <v>867.07000000000141</v>
      </c>
      <c r="M26" s="51">
        <v>1727.9599999999987</v>
      </c>
      <c r="N26" s="51">
        <v>2437.6255240793075</v>
      </c>
      <c r="O26" s="51">
        <v>3334.8330406928371</v>
      </c>
      <c r="P26" s="51">
        <v>1913.4299999999994</v>
      </c>
      <c r="Q26" s="51">
        <v>2957.4660000000017</v>
      </c>
      <c r="R26" s="51">
        <v>1030.7984285714269</v>
      </c>
      <c r="S26" s="51">
        <v>1997.4773099999836</v>
      </c>
      <c r="T26" s="51">
        <v>358.05600000000175</v>
      </c>
      <c r="U26" s="51">
        <v>1291.1250000000155</v>
      </c>
      <c r="V26" s="51">
        <v>1861.5870000000009</v>
      </c>
      <c r="W26" s="51">
        <v>1635.4249999999984</v>
      </c>
      <c r="X26" s="51">
        <v>2125.987859999992</v>
      </c>
      <c r="Y26" s="51">
        <v>3746.9686326315791</v>
      </c>
      <c r="Z26" s="51">
        <v>2080.1249999999891</v>
      </c>
      <c r="AA26" s="51">
        <v>1831.9220000000114</v>
      </c>
      <c r="AB26" s="51">
        <v>547.85699999999531</v>
      </c>
      <c r="AC26" s="51">
        <v>900.32731000001024</v>
      </c>
      <c r="AD26" s="51">
        <v>624.79200000000128</v>
      </c>
      <c r="AE26" s="51">
        <v>1436.7289989473634</v>
      </c>
      <c r="AF26" s="51">
        <v>924.08100000000445</v>
      </c>
      <c r="AG26" s="51">
        <v>1761.9130600000312</v>
      </c>
      <c r="AH26" s="51">
        <v>1852.7286899999822</v>
      </c>
      <c r="AI26" s="51">
        <v>2032.4630999999831</v>
      </c>
      <c r="AJ26" s="51">
        <v>2450.0720100000112</v>
      </c>
      <c r="AK26" s="51">
        <v>1871.7200000000089</v>
      </c>
      <c r="AL26" s="51">
        <v>2990.7030160771551</v>
      </c>
      <c r="AM26" s="51">
        <v>5015.8600522950937</v>
      </c>
      <c r="AN26" s="51">
        <v>6006.0699999999842</v>
      </c>
      <c r="AO26" s="51">
        <v>9516.5570000000098</v>
      </c>
      <c r="AP26" s="51">
        <v>10950.449999999993</v>
      </c>
      <c r="AQ26" s="51">
        <v>9070.1</v>
      </c>
      <c r="AR26" s="51">
        <v>4194.1917848868479</v>
      </c>
      <c r="AS26" s="51">
        <v>1777.8999999999942</v>
      </c>
      <c r="AT26" s="51">
        <v>4782.4090010526706</v>
      </c>
      <c r="AU26" s="51">
        <v>9043.3434099999722</v>
      </c>
      <c r="AV26" s="51">
        <v>7148.7014100000088</v>
      </c>
      <c r="AW26" s="51">
        <v>4119.7021830118692</v>
      </c>
      <c r="AX26" s="51">
        <v>4413.6000000000058</v>
      </c>
      <c r="AY26" s="51">
        <v>2450</v>
      </c>
      <c r="AZ26" s="51">
        <v>2903.1549405226483</v>
      </c>
    </row>
    <row r="27" spans="1:52" s="49" customFormat="1" ht="15" customHeight="1" x14ac:dyDescent="0.3">
      <c r="A27" s="61" t="s">
        <v>1345</v>
      </c>
      <c r="B27" s="55">
        <v>0</v>
      </c>
      <c r="C27" s="55">
        <v>0</v>
      </c>
      <c r="D27" s="55">
        <v>0</v>
      </c>
      <c r="E27" s="55">
        <v>0</v>
      </c>
      <c r="F27" s="55">
        <v>50.5</v>
      </c>
      <c r="G27" s="55">
        <v>21.000000000014552</v>
      </c>
      <c r="H27" s="55">
        <v>0</v>
      </c>
      <c r="I27" s="55">
        <v>0</v>
      </c>
      <c r="J27" s="55">
        <v>328</v>
      </c>
      <c r="K27" s="55">
        <v>30.100000000005821</v>
      </c>
      <c r="L27" s="55">
        <v>125</v>
      </c>
      <c r="M27" s="55">
        <v>30</v>
      </c>
      <c r="N27" s="55">
        <v>608.85552407930663</v>
      </c>
      <c r="O27" s="55">
        <v>1.4551915228366852E-11</v>
      </c>
      <c r="P27" s="55">
        <v>598</v>
      </c>
      <c r="Q27" s="55">
        <v>0</v>
      </c>
      <c r="R27" s="55">
        <v>421.47142857142899</v>
      </c>
      <c r="S27" s="55">
        <v>712.53730999998515</v>
      </c>
      <c r="T27" s="55">
        <v>93.5</v>
      </c>
      <c r="U27" s="55">
        <v>74.600000000016735</v>
      </c>
      <c r="V27" s="55">
        <v>0</v>
      </c>
      <c r="W27" s="55">
        <v>150</v>
      </c>
      <c r="X27" s="55">
        <v>194.89999999999418</v>
      </c>
      <c r="Y27" s="55">
        <v>284</v>
      </c>
      <c r="Z27" s="55">
        <v>1.7999999999883585</v>
      </c>
      <c r="AA27" s="55">
        <v>579.39000000001397</v>
      </c>
      <c r="AB27" s="55">
        <v>6.8999999999941792</v>
      </c>
      <c r="AC27" s="55">
        <v>736.53731000001062</v>
      </c>
      <c r="AD27" s="55">
        <v>515</v>
      </c>
      <c r="AE27" s="55">
        <v>1012.0999999999949</v>
      </c>
      <c r="AF27" s="55">
        <v>511.40000000000509</v>
      </c>
      <c r="AG27" s="55">
        <v>746.46866000003138</v>
      </c>
      <c r="AH27" s="55">
        <v>1450.2578899999826</v>
      </c>
      <c r="AI27" s="55">
        <v>1934.6999999999825</v>
      </c>
      <c r="AJ27" s="55">
        <v>2111.2842100000107</v>
      </c>
      <c r="AK27" s="55">
        <v>1113.8000000000102</v>
      </c>
      <c r="AL27" s="55">
        <v>2221.2000000000116</v>
      </c>
      <c r="AM27" s="55">
        <v>4071.1729300000115</v>
      </c>
      <c r="AN27" s="55">
        <v>5173.4499999999825</v>
      </c>
      <c r="AO27" s="55">
        <v>9470.5400000000081</v>
      </c>
      <c r="AP27" s="55">
        <v>10429.399999999994</v>
      </c>
      <c r="AQ27" s="55">
        <v>8900.5</v>
      </c>
      <c r="AR27" s="55">
        <v>3984.3684199999843</v>
      </c>
      <c r="AS27" s="55">
        <v>1777.8999999999942</v>
      </c>
      <c r="AT27" s="55">
        <v>4770.9090010526706</v>
      </c>
      <c r="AU27" s="55">
        <v>8210.3434099999722</v>
      </c>
      <c r="AV27" s="55">
        <v>6998.7014100000088</v>
      </c>
      <c r="AW27" s="55">
        <v>4115.9999999999691</v>
      </c>
      <c r="AX27" s="55">
        <v>4413.6000000000058</v>
      </c>
      <c r="AY27" s="55">
        <v>2450</v>
      </c>
      <c r="AZ27" s="55">
        <v>2610</v>
      </c>
    </row>
    <row r="28" spans="1:52" s="49" customFormat="1" ht="15" customHeight="1" x14ac:dyDescent="0.3">
      <c r="A28" s="61" t="s">
        <v>1346</v>
      </c>
      <c r="B28" s="55">
        <v>0</v>
      </c>
      <c r="C28" s="55">
        <v>255.70000000000073</v>
      </c>
      <c r="D28" s="55">
        <v>232.80000000000018</v>
      </c>
      <c r="E28" s="55">
        <v>379.99999999999932</v>
      </c>
      <c r="F28" s="55">
        <v>299.79999999999927</v>
      </c>
      <c r="G28" s="55">
        <v>771.54000000000087</v>
      </c>
      <c r="H28" s="55">
        <v>133.59999999999854</v>
      </c>
      <c r="I28" s="55">
        <v>93.100000000000364</v>
      </c>
      <c r="J28" s="55">
        <v>593.10000000000082</v>
      </c>
      <c r="K28" s="55">
        <v>107.31999999999971</v>
      </c>
      <c r="L28" s="55">
        <v>20.299999999999272</v>
      </c>
      <c r="M28" s="55">
        <v>164.83999999999992</v>
      </c>
      <c r="N28" s="55">
        <v>331.30000000000064</v>
      </c>
      <c r="O28" s="55">
        <v>724.90000000000055</v>
      </c>
      <c r="P28" s="55">
        <v>132.94999999999982</v>
      </c>
      <c r="Q28" s="55">
        <v>1444.4000000000005</v>
      </c>
      <c r="R28" s="55">
        <v>486</v>
      </c>
      <c r="S28" s="55">
        <v>550.9000000000002</v>
      </c>
      <c r="T28" s="55">
        <v>138.59999999999957</v>
      </c>
      <c r="U28" s="55">
        <v>318.10000000000025</v>
      </c>
      <c r="V28" s="55">
        <v>206.00000000000034</v>
      </c>
      <c r="W28" s="55">
        <v>334.69999999999982</v>
      </c>
      <c r="X28" s="55">
        <v>242.54786000000013</v>
      </c>
      <c r="Y28" s="55">
        <v>194.5365800000007</v>
      </c>
      <c r="Z28" s="55">
        <v>149.39999999999964</v>
      </c>
      <c r="AA28" s="55">
        <v>88.799999999998903</v>
      </c>
      <c r="AB28" s="55">
        <v>121.30000000000089</v>
      </c>
      <c r="AC28" s="55">
        <v>22.909999999999499</v>
      </c>
      <c r="AD28" s="55">
        <v>28.600000000000364</v>
      </c>
      <c r="AE28" s="55">
        <v>305.40499894736831</v>
      </c>
      <c r="AF28" s="55">
        <v>285.19999999999982</v>
      </c>
      <c r="AG28" s="55">
        <v>611.64000000000033</v>
      </c>
      <c r="AH28" s="55">
        <v>60</v>
      </c>
      <c r="AI28" s="55">
        <v>43.5</v>
      </c>
      <c r="AJ28" s="55">
        <v>280.02999999999992</v>
      </c>
      <c r="AK28" s="55">
        <v>67.730000000000018</v>
      </c>
      <c r="AL28" s="55">
        <v>25</v>
      </c>
      <c r="AM28" s="55">
        <v>161.19999999999982</v>
      </c>
      <c r="AN28" s="55">
        <v>0</v>
      </c>
      <c r="AO28" s="55">
        <v>5.2000000000002728</v>
      </c>
      <c r="AP28" s="55">
        <v>515.99999999999977</v>
      </c>
      <c r="AQ28" s="55">
        <v>144</v>
      </c>
      <c r="AR28" s="55">
        <v>158.8233648868636</v>
      </c>
      <c r="AS28" s="55">
        <v>0</v>
      </c>
      <c r="AT28" s="55">
        <v>0</v>
      </c>
      <c r="AU28" s="55">
        <v>794.99999999999989</v>
      </c>
      <c r="AV28" s="55">
        <v>150</v>
      </c>
      <c r="AW28" s="55">
        <v>0</v>
      </c>
      <c r="AX28" s="55">
        <v>0</v>
      </c>
      <c r="AY28" s="55">
        <v>0</v>
      </c>
      <c r="AZ28" s="55">
        <v>293.15494052264819</v>
      </c>
    </row>
    <row r="29" spans="1:52" s="49" customFormat="1" ht="15" customHeight="1" x14ac:dyDescent="0.3">
      <c r="A29" s="61" t="s">
        <v>1347</v>
      </c>
      <c r="B29" s="55">
        <v>0</v>
      </c>
      <c r="C29" s="55">
        <v>1195.1999999999971</v>
      </c>
      <c r="D29" s="55">
        <v>648.20000000000437</v>
      </c>
      <c r="E29" s="55">
        <v>1699.9999999999964</v>
      </c>
      <c r="F29" s="55">
        <v>1889.4999999999964</v>
      </c>
      <c r="G29" s="55">
        <v>1987</v>
      </c>
      <c r="H29" s="55">
        <v>265.70000000000073</v>
      </c>
      <c r="I29" s="55">
        <v>750</v>
      </c>
      <c r="J29" s="55">
        <v>669</v>
      </c>
      <c r="K29" s="55">
        <v>1304.2999999999993</v>
      </c>
      <c r="L29" s="55">
        <v>657.10000000000218</v>
      </c>
      <c r="M29" s="55">
        <v>1489.5999999999985</v>
      </c>
      <c r="N29" s="55">
        <v>1435</v>
      </c>
      <c r="O29" s="55">
        <v>2578.6400406928224</v>
      </c>
      <c r="P29" s="55">
        <v>1167.299999999999</v>
      </c>
      <c r="Q29" s="55">
        <v>1341.9200000000019</v>
      </c>
      <c r="R29" s="55">
        <v>90.599999999998545</v>
      </c>
      <c r="S29" s="55">
        <v>710.89999999999782</v>
      </c>
      <c r="T29" s="55">
        <v>44.100000000002183</v>
      </c>
      <c r="U29" s="55">
        <v>823.09999999999854</v>
      </c>
      <c r="V29" s="55">
        <v>1605.8500000000004</v>
      </c>
      <c r="W29" s="55">
        <v>1057.8599999999988</v>
      </c>
      <c r="X29" s="55">
        <v>1551.3999999999978</v>
      </c>
      <c r="Y29" s="55">
        <v>3187.3999999999996</v>
      </c>
      <c r="Z29" s="55">
        <v>1824.1000000000008</v>
      </c>
      <c r="AA29" s="55">
        <v>1116.0999999999985</v>
      </c>
      <c r="AB29" s="55">
        <v>305.30000000000007</v>
      </c>
      <c r="AC29" s="55">
        <v>54</v>
      </c>
      <c r="AD29" s="55">
        <v>31.800000000001091</v>
      </c>
      <c r="AE29" s="55">
        <v>74</v>
      </c>
      <c r="AF29" s="55">
        <v>56.699999999999591</v>
      </c>
      <c r="AG29" s="55">
        <v>373.39999999999964</v>
      </c>
      <c r="AH29" s="55">
        <v>327.79999999999961</v>
      </c>
      <c r="AI29" s="55">
        <v>32.700000000000728</v>
      </c>
      <c r="AJ29" s="55">
        <v>55.700000000000728</v>
      </c>
      <c r="AK29" s="55">
        <v>669.19999999999891</v>
      </c>
      <c r="AL29" s="55">
        <v>669.39999999999964</v>
      </c>
      <c r="AM29" s="55">
        <v>705</v>
      </c>
      <c r="AN29" s="55">
        <v>828.60000000000127</v>
      </c>
      <c r="AO29" s="55">
        <v>36</v>
      </c>
      <c r="AP29" s="55">
        <v>0</v>
      </c>
      <c r="AQ29" s="55">
        <v>25.600000000000364</v>
      </c>
      <c r="AR29" s="55">
        <v>51</v>
      </c>
      <c r="AS29" s="55">
        <v>0</v>
      </c>
      <c r="AT29" s="55">
        <v>0</v>
      </c>
      <c r="AU29" s="55">
        <v>38</v>
      </c>
      <c r="AV29" s="55">
        <v>0</v>
      </c>
      <c r="AW29" s="55">
        <v>0</v>
      </c>
      <c r="AX29" s="55">
        <v>0</v>
      </c>
      <c r="AY29" s="55">
        <v>0</v>
      </c>
      <c r="AZ29" s="55">
        <v>0</v>
      </c>
    </row>
    <row r="30" spans="1:52" s="49" customFormat="1" ht="15" customHeight="1" x14ac:dyDescent="0.3">
      <c r="A30" s="61" t="s">
        <v>1348</v>
      </c>
      <c r="B30" s="55">
        <v>0</v>
      </c>
      <c r="C30" s="55">
        <v>6.1000000000003638</v>
      </c>
      <c r="D30" s="55">
        <v>9.7200000000000273</v>
      </c>
      <c r="E30" s="55">
        <v>9.9999999999998863</v>
      </c>
      <c r="F30" s="55">
        <v>7.5519999999999072</v>
      </c>
      <c r="G30" s="55">
        <v>1.8500000000000227</v>
      </c>
      <c r="H30" s="55">
        <v>13.980000000000246</v>
      </c>
      <c r="I30" s="55">
        <v>3.67999999999995</v>
      </c>
      <c r="J30" s="55">
        <v>38.229999999999677</v>
      </c>
      <c r="K30" s="55">
        <v>22.979999999999905</v>
      </c>
      <c r="L30" s="55">
        <v>64.669999999999959</v>
      </c>
      <c r="M30" s="55">
        <v>43.520000000000323</v>
      </c>
      <c r="N30" s="55">
        <v>62.470000000000141</v>
      </c>
      <c r="O30" s="55">
        <v>31.292999999999665</v>
      </c>
      <c r="P30" s="55">
        <v>15.180000000000405</v>
      </c>
      <c r="Q30" s="55">
        <v>171.14599999999962</v>
      </c>
      <c r="R30" s="55">
        <v>32.726999999999521</v>
      </c>
      <c r="S30" s="55">
        <v>23.140000000000441</v>
      </c>
      <c r="T30" s="55">
        <v>81.855999999999995</v>
      </c>
      <c r="U30" s="55">
        <v>75.324999999999818</v>
      </c>
      <c r="V30" s="55">
        <v>49.737000000000137</v>
      </c>
      <c r="W30" s="55">
        <v>92.864999999999839</v>
      </c>
      <c r="X30" s="55">
        <v>137.14000000000004</v>
      </c>
      <c r="Y30" s="55">
        <v>81.032052631578978</v>
      </c>
      <c r="Z30" s="55">
        <v>104.82500000000005</v>
      </c>
      <c r="AA30" s="55">
        <v>47.631999999999948</v>
      </c>
      <c r="AB30" s="55">
        <v>114.3570000000002</v>
      </c>
      <c r="AC30" s="55">
        <v>86.88</v>
      </c>
      <c r="AD30" s="55">
        <v>49.391999999999996</v>
      </c>
      <c r="AE30" s="55">
        <v>45.223999999999975</v>
      </c>
      <c r="AF30" s="55">
        <v>70.780999999999892</v>
      </c>
      <c r="AG30" s="55">
        <v>30.404399999999981</v>
      </c>
      <c r="AH30" s="55">
        <v>14.670800000000327</v>
      </c>
      <c r="AI30" s="55">
        <v>21.563099999999963</v>
      </c>
      <c r="AJ30" s="55">
        <v>3.0578000000000038</v>
      </c>
      <c r="AK30" s="55">
        <v>20.989999999999995</v>
      </c>
      <c r="AL30" s="55">
        <v>75.10301607714409</v>
      </c>
      <c r="AM30" s="55">
        <v>78.487122295081988</v>
      </c>
      <c r="AN30" s="55">
        <v>4.0200000000000031</v>
      </c>
      <c r="AO30" s="55">
        <v>4.817000000000057</v>
      </c>
      <c r="AP30" s="55">
        <v>5.0500000000000007</v>
      </c>
      <c r="AQ30" s="55">
        <v>0</v>
      </c>
      <c r="AR30" s="55">
        <v>0</v>
      </c>
      <c r="AS30" s="55">
        <v>0</v>
      </c>
      <c r="AT30" s="55">
        <v>11.5</v>
      </c>
      <c r="AU30" s="55">
        <v>0</v>
      </c>
      <c r="AV30" s="55">
        <v>0</v>
      </c>
      <c r="AW30" s="55">
        <v>3.7021830118998769</v>
      </c>
      <c r="AX30" s="55">
        <v>0</v>
      </c>
      <c r="AY30" s="55">
        <v>0</v>
      </c>
      <c r="AZ30" s="55">
        <v>0</v>
      </c>
    </row>
    <row r="31" spans="1:52" s="49" customFormat="1" ht="15" customHeight="1" x14ac:dyDescent="0.3">
      <c r="A31" s="50" t="s">
        <v>1329</v>
      </c>
      <c r="B31" s="51">
        <v>0</v>
      </c>
      <c r="C31" s="51">
        <v>256</v>
      </c>
      <c r="D31" s="51">
        <v>241</v>
      </c>
      <c r="E31" s="51">
        <v>100</v>
      </c>
      <c r="F31" s="51">
        <v>54</v>
      </c>
      <c r="G31" s="51">
        <v>126</v>
      </c>
      <c r="H31" s="51">
        <v>87</v>
      </c>
      <c r="I31" s="51">
        <v>0</v>
      </c>
      <c r="J31" s="51">
        <v>30</v>
      </c>
      <c r="K31" s="51">
        <v>55</v>
      </c>
      <c r="L31" s="51">
        <v>125</v>
      </c>
      <c r="M31" s="51">
        <v>243</v>
      </c>
      <c r="N31" s="51">
        <v>89.200000000000728</v>
      </c>
      <c r="O31" s="51">
        <v>20.999999999999943</v>
      </c>
      <c r="P31" s="51">
        <v>110</v>
      </c>
      <c r="Q31" s="51">
        <v>2.2600000000002183</v>
      </c>
      <c r="R31" s="51">
        <v>303.5</v>
      </c>
      <c r="S31" s="51">
        <v>126.39999999999964</v>
      </c>
      <c r="T31" s="51">
        <v>160</v>
      </c>
      <c r="U31" s="51">
        <v>160</v>
      </c>
      <c r="V31" s="51">
        <v>362</v>
      </c>
      <c r="W31" s="51">
        <v>310</v>
      </c>
      <c r="X31" s="51">
        <v>318.90000000000009</v>
      </c>
      <c r="Y31" s="51">
        <v>330</v>
      </c>
      <c r="Z31" s="51">
        <v>150</v>
      </c>
      <c r="AA31" s="51">
        <v>0</v>
      </c>
      <c r="AB31" s="51">
        <v>19</v>
      </c>
      <c r="AC31" s="51">
        <v>0</v>
      </c>
      <c r="AD31" s="51">
        <v>0</v>
      </c>
      <c r="AE31" s="51">
        <v>1.3000000000001819</v>
      </c>
      <c r="AF31" s="51">
        <v>18.299999999999912</v>
      </c>
      <c r="AG31" s="51">
        <v>12.300000000000182</v>
      </c>
      <c r="AH31" s="51">
        <v>15</v>
      </c>
      <c r="AI31" s="51">
        <v>8</v>
      </c>
      <c r="AJ31" s="51">
        <v>165.59999999999991</v>
      </c>
      <c r="AK31" s="51">
        <v>44</v>
      </c>
      <c r="AL31" s="51">
        <v>38.299999999999727</v>
      </c>
      <c r="AM31" s="51">
        <v>0</v>
      </c>
      <c r="AN31" s="51">
        <v>0.6000000000003638</v>
      </c>
      <c r="AO31" s="51">
        <v>6.8999999999996362</v>
      </c>
      <c r="AP31" s="51">
        <v>0</v>
      </c>
      <c r="AQ31" s="51">
        <v>81.100000000000364</v>
      </c>
      <c r="AR31" s="51">
        <v>533</v>
      </c>
      <c r="AS31" s="51">
        <v>0</v>
      </c>
      <c r="AT31" s="51">
        <v>0</v>
      </c>
      <c r="AU31" s="51">
        <v>0.58599999999978536</v>
      </c>
      <c r="AV31" s="51">
        <v>2.7080000000000837</v>
      </c>
      <c r="AW31" s="51">
        <v>6.9929999999999382</v>
      </c>
      <c r="AX31" s="51">
        <v>1.9600000000000364</v>
      </c>
      <c r="AY31" s="51">
        <v>0</v>
      </c>
      <c r="AZ31" s="51">
        <v>778.13837895692768</v>
      </c>
    </row>
    <row r="32" spans="1:52" s="49" customFormat="1" ht="15" customHeight="1" x14ac:dyDescent="0.3">
      <c r="A32" s="50" t="s">
        <v>1330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17</v>
      </c>
      <c r="I32" s="51">
        <v>0</v>
      </c>
      <c r="J32" s="51">
        <v>0</v>
      </c>
      <c r="K32" s="51">
        <v>0</v>
      </c>
      <c r="L32" s="51">
        <v>37.099999999999994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28</v>
      </c>
      <c r="T32" s="51">
        <v>0</v>
      </c>
      <c r="U32" s="51">
        <v>32</v>
      </c>
      <c r="V32" s="51">
        <v>65.5</v>
      </c>
      <c r="W32" s="51">
        <v>21</v>
      </c>
      <c r="X32" s="51">
        <v>0</v>
      </c>
      <c r="Y32" s="51">
        <v>0</v>
      </c>
      <c r="Z32" s="51">
        <v>0</v>
      </c>
      <c r="AA32" s="51">
        <v>11.5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8</v>
      </c>
      <c r="AH32" s="51">
        <v>0</v>
      </c>
      <c r="AI32" s="51">
        <v>0</v>
      </c>
      <c r="AJ32" s="51">
        <v>20</v>
      </c>
      <c r="AK32" s="51">
        <v>0</v>
      </c>
      <c r="AL32" s="51">
        <v>0</v>
      </c>
      <c r="AM32" s="51">
        <v>0</v>
      </c>
      <c r="AN32" s="51">
        <v>0</v>
      </c>
      <c r="AO32" s="51">
        <v>0</v>
      </c>
      <c r="AP32" s="51">
        <v>0</v>
      </c>
      <c r="AQ32" s="51">
        <v>0</v>
      </c>
      <c r="AR32" s="51">
        <v>0</v>
      </c>
      <c r="AS32" s="51">
        <v>0</v>
      </c>
      <c r="AT32" s="51">
        <v>0</v>
      </c>
      <c r="AU32" s="51">
        <v>0</v>
      </c>
      <c r="AV32" s="51">
        <v>0</v>
      </c>
      <c r="AW32" s="51">
        <v>0</v>
      </c>
      <c r="AX32" s="51">
        <v>0</v>
      </c>
      <c r="AY32" s="51">
        <v>0</v>
      </c>
      <c r="AZ32" s="51">
        <v>0</v>
      </c>
    </row>
    <row r="33" spans="1:52" ht="15" customHeight="1" x14ac:dyDescent="0.35">
      <c r="A33" s="62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</row>
    <row r="34" spans="1:52" ht="15" customHeight="1" x14ac:dyDescent="0.3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</row>
    <row r="35" spans="1:52" x14ac:dyDescent="0.35">
      <c r="A35" s="42" t="s">
        <v>1349</v>
      </c>
      <c r="B35" s="43">
        <v>0</v>
      </c>
      <c r="C35" s="43">
        <v>3211.5999999999995</v>
      </c>
      <c r="D35" s="43">
        <v>1662.2299999999941</v>
      </c>
      <c r="E35" s="43">
        <v>1927.0990000000036</v>
      </c>
      <c r="F35" s="43">
        <v>1356.3700000000131</v>
      </c>
      <c r="G35" s="43">
        <v>2973.4249999999997</v>
      </c>
      <c r="H35" s="43">
        <v>1061.5879999999813</v>
      </c>
      <c r="I35" s="43">
        <v>1207.0934999999727</v>
      </c>
      <c r="J35" s="43">
        <v>1332.2669999999712</v>
      </c>
      <c r="K35" s="43">
        <v>1169.6890000000262</v>
      </c>
      <c r="L35" s="43">
        <v>1825.3592857142858</v>
      </c>
      <c r="M35" s="43">
        <v>2446.5245000000077</v>
      </c>
      <c r="N35" s="43">
        <v>1231.747000000021</v>
      </c>
      <c r="O35" s="43">
        <v>3271.390825254834</v>
      </c>
      <c r="P35" s="43">
        <v>2898.0010000000052</v>
      </c>
      <c r="Q35" s="43">
        <v>4598.0157014925389</v>
      </c>
      <c r="R35" s="43">
        <v>5443.0953277666995</v>
      </c>
      <c r="S35" s="43">
        <v>4531.0447099999938</v>
      </c>
      <c r="T35" s="43">
        <v>2675.8734999999961</v>
      </c>
      <c r="U35" s="43">
        <v>3555.2640000000001</v>
      </c>
      <c r="V35" s="43">
        <v>5724.4258985714287</v>
      </c>
      <c r="W35" s="43">
        <v>4283.5569999999943</v>
      </c>
      <c r="X35" s="43">
        <v>3380.3368500000038</v>
      </c>
      <c r="Y35" s="43">
        <v>2980.9810000000007</v>
      </c>
      <c r="Z35" s="43">
        <v>3281.2038300000149</v>
      </c>
      <c r="AA35" s="43">
        <v>2675.8807999999831</v>
      </c>
      <c r="AB35" s="43">
        <v>2028.0136800000064</v>
      </c>
      <c r="AC35" s="43">
        <v>3856.5350800000024</v>
      </c>
      <c r="AD35" s="43">
        <v>2104.0619999999963</v>
      </c>
      <c r="AE35" s="43">
        <v>2891.6929999999925</v>
      </c>
      <c r="AF35" s="43">
        <v>5038.0770000000057</v>
      </c>
      <c r="AG35" s="43">
        <v>4813.3925099999942</v>
      </c>
      <c r="AH35" s="43">
        <v>6134.7393285491198</v>
      </c>
      <c r="AI35" s="43">
        <v>6525.3367400000197</v>
      </c>
      <c r="AJ35" s="43">
        <v>3540.0969999999925</v>
      </c>
      <c r="AK35" s="43">
        <v>8841.3665900000015</v>
      </c>
      <c r="AL35" s="43">
        <v>6963.8237797778902</v>
      </c>
      <c r="AM35" s="43">
        <v>5308.8326720697623</v>
      </c>
      <c r="AN35" s="43">
        <v>3610.3024599999867</v>
      </c>
      <c r="AO35" s="43">
        <v>6455.4436777547007</v>
      </c>
      <c r="AP35" s="43">
        <v>4381.1501300000073</v>
      </c>
      <c r="AQ35" s="43">
        <v>3556.6915799999983</v>
      </c>
      <c r="AR35" s="43">
        <v>3788.0736800000059</v>
      </c>
      <c r="AS35" s="43">
        <v>3100.62808</v>
      </c>
      <c r="AT35" s="43">
        <v>2927.2610484210436</v>
      </c>
      <c r="AU35" s="43">
        <v>3010.5300031578945</v>
      </c>
      <c r="AV35" s="43">
        <v>3338.7924599999983</v>
      </c>
      <c r="AW35" s="43">
        <v>2619.1761143344015</v>
      </c>
      <c r="AX35" s="43">
        <v>2631.1604094736858</v>
      </c>
      <c r="AY35" s="43">
        <v>4139.7723942105295</v>
      </c>
      <c r="AZ35" s="43">
        <v>2261.3065547422557</v>
      </c>
    </row>
    <row r="36" spans="1:52" s="49" customFormat="1" ht="15" customHeight="1" x14ac:dyDescent="0.3">
      <c r="A36" s="50" t="s">
        <v>1328</v>
      </c>
      <c r="B36" s="51">
        <v>0</v>
      </c>
      <c r="C36" s="51">
        <v>883.6000000000048</v>
      </c>
      <c r="D36" s="51">
        <v>816.63000000000011</v>
      </c>
      <c r="E36" s="51">
        <v>1008.845000000003</v>
      </c>
      <c r="F36" s="51">
        <v>614.37000000000489</v>
      </c>
      <c r="G36" s="51">
        <v>1287.5250000000001</v>
      </c>
      <c r="H36" s="51">
        <v>547.4079999999891</v>
      </c>
      <c r="I36" s="51">
        <v>316.9534999999679</v>
      </c>
      <c r="J36" s="51">
        <v>367.36699999997086</v>
      </c>
      <c r="K36" s="51">
        <v>621.84700000002795</v>
      </c>
      <c r="L36" s="51">
        <v>420.73499999999819</v>
      </c>
      <c r="M36" s="51">
        <v>655.60450000000947</v>
      </c>
      <c r="N36" s="51">
        <v>300.40700000001959</v>
      </c>
      <c r="O36" s="51">
        <v>1027.8190861243984</v>
      </c>
      <c r="P36" s="51">
        <v>1386.3370000000091</v>
      </c>
      <c r="Q36" s="51">
        <v>1679.5337014925367</v>
      </c>
      <c r="R36" s="51">
        <v>925.21624999999449</v>
      </c>
      <c r="S36" s="51">
        <v>1924.7424999999935</v>
      </c>
      <c r="T36" s="51">
        <v>1286.4034999999999</v>
      </c>
      <c r="U36" s="51">
        <v>1623.9180000000015</v>
      </c>
      <c r="V36" s="51">
        <v>2652.7934099999975</v>
      </c>
      <c r="W36" s="51">
        <v>2344.626999999994</v>
      </c>
      <c r="X36" s="51">
        <v>2199.2968500000015</v>
      </c>
      <c r="Y36" s="51">
        <v>1814.8610000000031</v>
      </c>
      <c r="Z36" s="51">
        <v>2110.9438300000156</v>
      </c>
      <c r="AA36" s="51">
        <v>1541.3307999999831</v>
      </c>
      <c r="AB36" s="51">
        <v>1382.5300000000061</v>
      </c>
      <c r="AC36" s="51">
        <v>1490.8204999999998</v>
      </c>
      <c r="AD36" s="51">
        <v>1223.581999999999</v>
      </c>
      <c r="AE36" s="51">
        <v>1189.1229999999923</v>
      </c>
      <c r="AF36" s="51">
        <v>1924.994000000007</v>
      </c>
      <c r="AG36" s="51">
        <v>3448.782509999995</v>
      </c>
      <c r="AH36" s="51">
        <v>4505.03932854912</v>
      </c>
      <c r="AI36" s="51">
        <v>2689.3020000000201</v>
      </c>
      <c r="AJ36" s="51">
        <v>2232.8169999999936</v>
      </c>
      <c r="AK36" s="51">
        <v>4440.2690899999989</v>
      </c>
      <c r="AL36" s="51">
        <v>2535.9237829357844</v>
      </c>
      <c r="AM36" s="51">
        <v>1563.7526720697629</v>
      </c>
      <c r="AN36" s="51">
        <v>1593.3761399999889</v>
      </c>
      <c r="AO36" s="51">
        <v>3855.1370404307586</v>
      </c>
      <c r="AP36" s="51">
        <v>3086.9277600000055</v>
      </c>
      <c r="AQ36" s="51">
        <v>1828.8915799999991</v>
      </c>
      <c r="AR36" s="51">
        <v>2911.1000000000058</v>
      </c>
      <c r="AS36" s="51">
        <v>1884.4417599999995</v>
      </c>
      <c r="AT36" s="51">
        <v>2214.2999999999911</v>
      </c>
      <c r="AU36" s="51">
        <v>2462.9000031578944</v>
      </c>
      <c r="AV36" s="51">
        <v>2109.7474599999987</v>
      </c>
      <c r="AW36" s="51">
        <v>1745.8000000000002</v>
      </c>
      <c r="AX36" s="51">
        <v>1510.5913894736841</v>
      </c>
      <c r="AY36" s="51">
        <v>3039.5223900000055</v>
      </c>
      <c r="AZ36" s="51">
        <v>1235.7165547422562</v>
      </c>
    </row>
    <row r="37" spans="1:52" s="49" customFormat="1" ht="15" customHeight="1" x14ac:dyDescent="0.3">
      <c r="A37" s="61" t="s">
        <v>1345</v>
      </c>
      <c r="B37" s="55">
        <v>0</v>
      </c>
      <c r="C37" s="55">
        <v>45.900000000001455</v>
      </c>
      <c r="D37" s="55">
        <v>68.5</v>
      </c>
      <c r="E37" s="55">
        <v>0</v>
      </c>
      <c r="F37" s="55">
        <v>380.00000000000364</v>
      </c>
      <c r="G37" s="55">
        <v>27.80000000000291</v>
      </c>
      <c r="H37" s="55">
        <v>124.99999999999272</v>
      </c>
      <c r="I37" s="55">
        <v>0</v>
      </c>
      <c r="J37" s="55">
        <v>7.2759576141834259E-12</v>
      </c>
      <c r="K37" s="55">
        <v>100</v>
      </c>
      <c r="L37" s="55">
        <v>0</v>
      </c>
      <c r="M37" s="55">
        <v>149.60000000000582</v>
      </c>
      <c r="N37" s="55">
        <v>0</v>
      </c>
      <c r="O37" s="55">
        <v>275.59808612439519</v>
      </c>
      <c r="P37" s="55">
        <v>30.000000000007276</v>
      </c>
      <c r="Q37" s="55">
        <v>121.05970149253699</v>
      </c>
      <c r="R37" s="55">
        <v>72.843749999992724</v>
      </c>
      <c r="S37" s="55">
        <v>131.79999999999563</v>
      </c>
      <c r="T37" s="55">
        <v>86</v>
      </c>
      <c r="U37" s="55">
        <v>0</v>
      </c>
      <c r="V37" s="55">
        <v>362.05127999999968</v>
      </c>
      <c r="W37" s="55">
        <v>325.99999999999272</v>
      </c>
      <c r="X37" s="55">
        <v>262</v>
      </c>
      <c r="Y37" s="55">
        <v>509.20000000000437</v>
      </c>
      <c r="Z37" s="55">
        <v>344.33333000001403</v>
      </c>
      <c r="AA37" s="55">
        <v>520.23666999998386</v>
      </c>
      <c r="AB37" s="55">
        <v>177.20000000000618</v>
      </c>
      <c r="AC37" s="55">
        <v>337.5</v>
      </c>
      <c r="AD37" s="55">
        <v>716</v>
      </c>
      <c r="AE37" s="55">
        <v>787.09999999999127</v>
      </c>
      <c r="AF37" s="55">
        <v>1029.7250000000058</v>
      </c>
      <c r="AG37" s="55">
        <v>2223.4885099999956</v>
      </c>
      <c r="AH37" s="55">
        <v>3380.7968300000139</v>
      </c>
      <c r="AI37" s="55">
        <v>1743.1000000000204</v>
      </c>
      <c r="AJ37" s="55">
        <v>928.14999999999418</v>
      </c>
      <c r="AK37" s="55">
        <v>3830.6881399999984</v>
      </c>
      <c r="AL37" s="55">
        <v>2245.7000000000044</v>
      </c>
      <c r="AM37" s="55">
        <v>483.79999999998836</v>
      </c>
      <c r="AN37" s="55">
        <v>1158.1166699999885</v>
      </c>
      <c r="AO37" s="55">
        <v>3212.1692299999995</v>
      </c>
      <c r="AP37" s="55">
        <v>2770.4437600000092</v>
      </c>
      <c r="AQ37" s="55">
        <v>1698.1915799999988</v>
      </c>
      <c r="AR37" s="55">
        <v>2779.1000000000058</v>
      </c>
      <c r="AS37" s="55">
        <v>1767</v>
      </c>
      <c r="AT37" s="55">
        <v>2199.5999999999913</v>
      </c>
      <c r="AU37" s="55">
        <v>2186.5</v>
      </c>
      <c r="AV37" s="55">
        <v>1968.7474599999987</v>
      </c>
      <c r="AW37" s="55">
        <v>1740</v>
      </c>
      <c r="AX37" s="55">
        <v>1446.69139</v>
      </c>
      <c r="AY37" s="55">
        <v>2978.5223900000055</v>
      </c>
      <c r="AZ37" s="55">
        <v>1115.4965500000035</v>
      </c>
    </row>
    <row r="38" spans="1:52" s="49" customFormat="1" ht="15" customHeight="1" x14ac:dyDescent="0.3">
      <c r="A38" s="61" t="s">
        <v>1346</v>
      </c>
      <c r="B38" s="55">
        <v>0</v>
      </c>
      <c r="C38" s="55">
        <v>174.28000000000065</v>
      </c>
      <c r="D38" s="55">
        <v>120.24999999999818</v>
      </c>
      <c r="E38" s="55">
        <v>3.7000000000007276</v>
      </c>
      <c r="F38" s="55">
        <v>24.250000000001819</v>
      </c>
      <c r="G38" s="55">
        <v>300.14999999999782</v>
      </c>
      <c r="H38" s="55">
        <v>92.699999999998909</v>
      </c>
      <c r="I38" s="55">
        <v>31.750000000001819</v>
      </c>
      <c r="J38" s="55">
        <v>87.249999999998181</v>
      </c>
      <c r="K38" s="55">
        <v>57</v>
      </c>
      <c r="L38" s="55">
        <v>49.6749999999995</v>
      </c>
      <c r="M38" s="55">
        <v>142.03999999999996</v>
      </c>
      <c r="N38" s="55">
        <v>123.09999999999854</v>
      </c>
      <c r="O38" s="55">
        <v>108.30000000000018</v>
      </c>
      <c r="P38" s="55">
        <v>264.98999999999978</v>
      </c>
      <c r="Q38" s="55">
        <v>132.18000000000029</v>
      </c>
      <c r="R38" s="55">
        <v>459.52500000000009</v>
      </c>
      <c r="S38" s="55">
        <v>719.79999999999882</v>
      </c>
      <c r="T38" s="55">
        <v>408.95000000000005</v>
      </c>
      <c r="U38" s="55">
        <v>889.74900000000162</v>
      </c>
      <c r="V38" s="55">
        <v>882.63262999999938</v>
      </c>
      <c r="W38" s="55">
        <v>656.50000000000068</v>
      </c>
      <c r="X38" s="55">
        <v>691.5</v>
      </c>
      <c r="Y38" s="55">
        <v>664.74999999999966</v>
      </c>
      <c r="Z38" s="55">
        <v>726.9405000000005</v>
      </c>
      <c r="AA38" s="55">
        <v>640.11113000000034</v>
      </c>
      <c r="AB38" s="55">
        <v>624.43000000000029</v>
      </c>
      <c r="AC38" s="55">
        <v>656.77999999999929</v>
      </c>
      <c r="AD38" s="55">
        <v>81.979999999999905</v>
      </c>
      <c r="AE38" s="55">
        <v>100.40000000000009</v>
      </c>
      <c r="AF38" s="55">
        <v>419.59000000000015</v>
      </c>
      <c r="AG38" s="55">
        <v>301.67999999999984</v>
      </c>
      <c r="AH38" s="55">
        <v>547.05999854910624</v>
      </c>
      <c r="AI38" s="55">
        <v>212.62100000000009</v>
      </c>
      <c r="AJ38" s="55">
        <v>438.19999999999982</v>
      </c>
      <c r="AK38" s="55">
        <v>349.81000000000006</v>
      </c>
      <c r="AL38" s="55">
        <v>51.825260000000071</v>
      </c>
      <c r="AM38" s="55">
        <v>188</v>
      </c>
      <c r="AN38" s="55">
        <v>62.589470000000006</v>
      </c>
      <c r="AO38" s="55">
        <v>12.900000000000034</v>
      </c>
      <c r="AP38" s="55">
        <v>173.89999999999981</v>
      </c>
      <c r="AQ38" s="55">
        <v>0</v>
      </c>
      <c r="AR38" s="55">
        <v>11.999999999999886</v>
      </c>
      <c r="AS38" s="55">
        <v>55.841760000000107</v>
      </c>
      <c r="AT38" s="55">
        <v>10.200000000000017</v>
      </c>
      <c r="AU38" s="55">
        <v>155.20000315789463</v>
      </c>
      <c r="AV38" s="55">
        <v>0</v>
      </c>
      <c r="AW38" s="55">
        <v>0</v>
      </c>
      <c r="AX38" s="55">
        <v>0</v>
      </c>
      <c r="AY38" s="55">
        <v>0</v>
      </c>
      <c r="AZ38" s="55">
        <v>87.000004742252386</v>
      </c>
    </row>
    <row r="39" spans="1:52" s="49" customFormat="1" ht="15" customHeight="1" x14ac:dyDescent="0.3">
      <c r="A39" s="61" t="s">
        <v>1347</v>
      </c>
      <c r="B39" s="55">
        <v>0</v>
      </c>
      <c r="C39" s="55">
        <v>650.5</v>
      </c>
      <c r="D39" s="55">
        <v>582.10000000000036</v>
      </c>
      <c r="E39" s="55">
        <v>999.80000000000109</v>
      </c>
      <c r="F39" s="55">
        <v>202.5</v>
      </c>
      <c r="G39" s="55">
        <v>956.40000000000009</v>
      </c>
      <c r="H39" s="55">
        <v>315.10000000000036</v>
      </c>
      <c r="I39" s="55">
        <v>255.99999999999818</v>
      </c>
      <c r="J39" s="55">
        <v>226.60000000000036</v>
      </c>
      <c r="K39" s="55">
        <v>422.89999999999964</v>
      </c>
      <c r="L39" s="55">
        <v>233.54999999999927</v>
      </c>
      <c r="M39" s="55">
        <v>304.50000000000074</v>
      </c>
      <c r="N39" s="55">
        <v>32.399999999999636</v>
      </c>
      <c r="O39" s="55">
        <v>421</v>
      </c>
      <c r="P39" s="55">
        <v>738.60000000000105</v>
      </c>
      <c r="Q39" s="55">
        <v>1161.0999999999985</v>
      </c>
      <c r="R39" s="55">
        <v>97.960000000000946</v>
      </c>
      <c r="S39" s="55">
        <v>823.79999999999927</v>
      </c>
      <c r="T39" s="55">
        <v>549.19999999999891</v>
      </c>
      <c r="U39" s="55">
        <v>205.60000000000036</v>
      </c>
      <c r="V39" s="55">
        <v>991.29999999999927</v>
      </c>
      <c r="W39" s="55">
        <v>915.60000000000036</v>
      </c>
      <c r="X39" s="55">
        <v>918.10000000000036</v>
      </c>
      <c r="Y39" s="55">
        <v>378.19999999999982</v>
      </c>
      <c r="Z39" s="55">
        <v>548.10000000000036</v>
      </c>
      <c r="AA39" s="55">
        <v>26.799999999999272</v>
      </c>
      <c r="AB39" s="55">
        <v>167.20000000000016</v>
      </c>
      <c r="AC39" s="55">
        <v>77.500000000000398</v>
      </c>
      <c r="AD39" s="55">
        <v>62.899999999999466</v>
      </c>
      <c r="AE39" s="55">
        <v>119.40000000000055</v>
      </c>
      <c r="AF39" s="55">
        <v>247</v>
      </c>
      <c r="AG39" s="55">
        <v>288.69999999999959</v>
      </c>
      <c r="AH39" s="55">
        <v>119.60000000000019</v>
      </c>
      <c r="AI39" s="55">
        <v>227.85000000000002</v>
      </c>
      <c r="AJ39" s="55">
        <v>509.94999999999982</v>
      </c>
      <c r="AK39" s="55">
        <v>149.70000000000073</v>
      </c>
      <c r="AL39" s="55">
        <v>164.5</v>
      </c>
      <c r="AM39" s="55">
        <v>597.80000000000018</v>
      </c>
      <c r="AN39" s="55">
        <v>294.80000000000052</v>
      </c>
      <c r="AO39" s="55">
        <v>534.91578999999911</v>
      </c>
      <c r="AP39" s="55">
        <v>119.19999999999982</v>
      </c>
      <c r="AQ39" s="55">
        <v>130.70000000000039</v>
      </c>
      <c r="AR39" s="55">
        <v>120.00000000000023</v>
      </c>
      <c r="AS39" s="55">
        <v>60.59999999999954</v>
      </c>
      <c r="AT39" s="55">
        <v>3.5</v>
      </c>
      <c r="AU39" s="55">
        <v>121.19999999999982</v>
      </c>
      <c r="AV39" s="55">
        <v>141</v>
      </c>
      <c r="AW39" s="55">
        <v>5.8000000000001819</v>
      </c>
      <c r="AX39" s="55">
        <v>59.399999473684147</v>
      </c>
      <c r="AY39" s="55">
        <v>60</v>
      </c>
      <c r="AZ39" s="55">
        <v>33.220000000000255</v>
      </c>
    </row>
    <row r="40" spans="1:52" s="49" customFormat="1" ht="15" customHeight="1" x14ac:dyDescent="0.3">
      <c r="A40" s="61" t="s">
        <v>1348</v>
      </c>
      <c r="B40" s="55">
        <v>0</v>
      </c>
      <c r="C40" s="55">
        <v>12.920000000002744</v>
      </c>
      <c r="D40" s="55">
        <v>45.780000000001564</v>
      </c>
      <c r="E40" s="55">
        <v>5.3450000000011073</v>
      </c>
      <c r="F40" s="55">
        <v>7.6199999999994361</v>
      </c>
      <c r="G40" s="55">
        <v>3.1749999999991019</v>
      </c>
      <c r="H40" s="55">
        <v>14.607999999997105</v>
      </c>
      <c r="I40" s="55">
        <v>29.203499999967903</v>
      </c>
      <c r="J40" s="55">
        <v>53.516999999965037</v>
      </c>
      <c r="K40" s="55">
        <v>41.947000000028311</v>
      </c>
      <c r="L40" s="55">
        <v>137.50999999999942</v>
      </c>
      <c r="M40" s="55">
        <v>59.464500000003</v>
      </c>
      <c r="N40" s="55">
        <v>144.90700000002141</v>
      </c>
      <c r="O40" s="55">
        <v>222.921000000003</v>
      </c>
      <c r="P40" s="55">
        <v>352.74700000000098</v>
      </c>
      <c r="Q40" s="55">
        <v>265.19400000000098</v>
      </c>
      <c r="R40" s="55">
        <v>294.88750000000073</v>
      </c>
      <c r="S40" s="55">
        <v>249.34249999999963</v>
      </c>
      <c r="T40" s="55">
        <v>242.25350000000094</v>
      </c>
      <c r="U40" s="55">
        <v>528.56899999999939</v>
      </c>
      <c r="V40" s="55">
        <v>416.80949999999939</v>
      </c>
      <c r="W40" s="55">
        <v>446.5270000000001</v>
      </c>
      <c r="X40" s="55">
        <v>327.69685000000123</v>
      </c>
      <c r="Y40" s="55">
        <v>262.71099999999922</v>
      </c>
      <c r="Z40" s="55">
        <v>491.57000000000085</v>
      </c>
      <c r="AA40" s="55">
        <v>354.18299999999959</v>
      </c>
      <c r="AB40" s="55">
        <v>413.69999999999948</v>
      </c>
      <c r="AC40" s="55">
        <v>419.04050000000018</v>
      </c>
      <c r="AD40" s="55">
        <v>362.70199999999971</v>
      </c>
      <c r="AE40" s="55">
        <v>182.22300000000027</v>
      </c>
      <c r="AF40" s="55">
        <v>228.67900000000088</v>
      </c>
      <c r="AG40" s="55">
        <v>634.91399999999999</v>
      </c>
      <c r="AH40" s="55">
        <v>457.58250000000038</v>
      </c>
      <c r="AI40" s="55">
        <v>505.73099999999977</v>
      </c>
      <c r="AJ40" s="55">
        <v>356.51699999999994</v>
      </c>
      <c r="AK40" s="55">
        <v>110.07095000000024</v>
      </c>
      <c r="AL40" s="55">
        <v>73.898522935779923</v>
      </c>
      <c r="AM40" s="55">
        <v>294.15267206977416</v>
      </c>
      <c r="AN40" s="55">
        <v>77.87</v>
      </c>
      <c r="AO40" s="55">
        <v>95.152020430760047</v>
      </c>
      <c r="AP40" s="55">
        <v>23.383999999996625</v>
      </c>
      <c r="AQ40" s="55">
        <v>0</v>
      </c>
      <c r="AR40" s="55">
        <v>0</v>
      </c>
      <c r="AS40" s="55">
        <v>1</v>
      </c>
      <c r="AT40" s="55">
        <v>1</v>
      </c>
      <c r="AU40" s="55">
        <v>0</v>
      </c>
      <c r="AV40" s="55">
        <v>0</v>
      </c>
      <c r="AW40" s="55">
        <v>0</v>
      </c>
      <c r="AX40" s="55">
        <v>4.5</v>
      </c>
      <c r="AY40" s="55">
        <v>1</v>
      </c>
      <c r="AZ40" s="55">
        <v>0</v>
      </c>
    </row>
    <row r="41" spans="1:52" s="49" customFormat="1" ht="15" customHeight="1" x14ac:dyDescent="0.3">
      <c r="A41" s="50" t="s">
        <v>1329</v>
      </c>
      <c r="B41" s="51">
        <v>0</v>
      </c>
      <c r="C41" s="51">
        <v>375</v>
      </c>
      <c r="D41" s="51">
        <v>77</v>
      </c>
      <c r="E41" s="51">
        <v>35.599999999999909</v>
      </c>
      <c r="F41" s="51">
        <v>24.5</v>
      </c>
      <c r="G41" s="51">
        <v>10</v>
      </c>
      <c r="H41" s="51">
        <v>59.5</v>
      </c>
      <c r="I41" s="51">
        <v>0</v>
      </c>
      <c r="J41" s="51">
        <v>116.5</v>
      </c>
      <c r="K41" s="51">
        <v>0</v>
      </c>
      <c r="L41" s="51">
        <v>92.714285714285779</v>
      </c>
      <c r="M41" s="51">
        <v>124</v>
      </c>
      <c r="N41" s="51">
        <v>288</v>
      </c>
      <c r="O41" s="51">
        <v>46</v>
      </c>
      <c r="P41" s="51">
        <v>44.399999999999643</v>
      </c>
      <c r="Q41" s="51">
        <v>54.860000000000127</v>
      </c>
      <c r="R41" s="51">
        <v>236.5</v>
      </c>
      <c r="S41" s="51">
        <v>236.09999999999991</v>
      </c>
      <c r="T41" s="51">
        <v>179</v>
      </c>
      <c r="U41" s="51">
        <v>0</v>
      </c>
      <c r="V41" s="51">
        <v>547.40000000000009</v>
      </c>
      <c r="W41" s="51">
        <v>0</v>
      </c>
      <c r="X41" s="51">
        <v>97</v>
      </c>
      <c r="Y41" s="51">
        <v>195</v>
      </c>
      <c r="Z41" s="51">
        <v>11.760000000000218</v>
      </c>
      <c r="AA41" s="51">
        <v>56.299999999999727</v>
      </c>
      <c r="AB41" s="51">
        <v>2.8000000000001819</v>
      </c>
      <c r="AC41" s="51">
        <v>6.1200000000000756</v>
      </c>
      <c r="AD41" s="51">
        <v>0.3999999999996362</v>
      </c>
      <c r="AE41" s="51">
        <v>0</v>
      </c>
      <c r="AF41" s="51">
        <v>191.5</v>
      </c>
      <c r="AG41" s="51">
        <v>50.220000000000255</v>
      </c>
      <c r="AH41" s="51">
        <v>0.59999999999990905</v>
      </c>
      <c r="AI41" s="51">
        <v>0</v>
      </c>
      <c r="AJ41" s="51">
        <v>0.20000000000027285</v>
      </c>
      <c r="AK41" s="51">
        <v>6.3999999999996362</v>
      </c>
      <c r="AL41" s="51">
        <v>376.80000000000018</v>
      </c>
      <c r="AM41" s="51">
        <v>5.5999999999999091</v>
      </c>
      <c r="AN41" s="51">
        <v>21.599999999999909</v>
      </c>
      <c r="AO41" s="51">
        <v>14</v>
      </c>
      <c r="AP41" s="51">
        <v>89</v>
      </c>
      <c r="AQ41" s="51">
        <v>0</v>
      </c>
      <c r="AR41" s="51">
        <v>43</v>
      </c>
      <c r="AS41" s="51">
        <v>0</v>
      </c>
      <c r="AT41" s="51">
        <v>19.440000000000055</v>
      </c>
      <c r="AU41" s="51">
        <v>0</v>
      </c>
      <c r="AV41" s="51">
        <v>0</v>
      </c>
      <c r="AW41" s="51">
        <v>7.7400000000002365</v>
      </c>
      <c r="AX41" s="51">
        <v>3.0999999999999091</v>
      </c>
      <c r="AY41" s="51">
        <v>0</v>
      </c>
      <c r="AZ41" s="51">
        <v>420</v>
      </c>
    </row>
    <row r="42" spans="1:52" s="49" customFormat="1" ht="15" customHeight="1" x14ac:dyDescent="0.3">
      <c r="A42" s="50" t="s">
        <v>1330</v>
      </c>
      <c r="B42" s="51">
        <v>0</v>
      </c>
      <c r="C42" s="51">
        <v>42.799999999999955</v>
      </c>
      <c r="D42" s="51">
        <v>14.299999999999955</v>
      </c>
      <c r="E42" s="51">
        <v>0</v>
      </c>
      <c r="F42" s="51">
        <v>78</v>
      </c>
      <c r="G42" s="51">
        <v>68.5</v>
      </c>
      <c r="H42" s="51">
        <v>48.600000000000136</v>
      </c>
      <c r="I42" s="51">
        <v>0</v>
      </c>
      <c r="J42" s="51">
        <v>0</v>
      </c>
      <c r="K42" s="51">
        <v>47.099999999999909</v>
      </c>
      <c r="L42" s="51">
        <v>46.599999999999909</v>
      </c>
      <c r="M42" s="51">
        <v>100.5</v>
      </c>
      <c r="N42" s="51">
        <v>48.300000000000182</v>
      </c>
      <c r="O42" s="51">
        <v>0</v>
      </c>
      <c r="P42" s="51">
        <v>102.19999999999982</v>
      </c>
      <c r="Q42" s="51">
        <v>32.5</v>
      </c>
      <c r="R42" s="51">
        <v>27</v>
      </c>
      <c r="S42" s="51">
        <v>38.300000000000182</v>
      </c>
      <c r="T42" s="51">
        <v>53.199999999999818</v>
      </c>
      <c r="U42" s="51">
        <v>0</v>
      </c>
      <c r="V42" s="51">
        <v>136.30000000000018</v>
      </c>
      <c r="W42" s="51">
        <v>24</v>
      </c>
      <c r="X42" s="51">
        <v>36</v>
      </c>
      <c r="Y42" s="51">
        <v>0</v>
      </c>
      <c r="Z42" s="51">
        <v>38.299999999999955</v>
      </c>
      <c r="AA42" s="51">
        <v>0</v>
      </c>
      <c r="AB42" s="51">
        <v>139.69999999999993</v>
      </c>
      <c r="AC42" s="51">
        <v>8.4000000000000909</v>
      </c>
      <c r="AD42" s="51">
        <v>162.80000000000007</v>
      </c>
      <c r="AE42" s="51">
        <v>0</v>
      </c>
      <c r="AF42" s="51">
        <v>9</v>
      </c>
      <c r="AG42" s="51">
        <v>132</v>
      </c>
      <c r="AH42" s="51">
        <v>10.399999999999977</v>
      </c>
      <c r="AI42" s="51">
        <v>0</v>
      </c>
      <c r="AJ42" s="51">
        <v>0</v>
      </c>
      <c r="AK42" s="51">
        <v>12</v>
      </c>
      <c r="AL42" s="51">
        <v>101.20000000000005</v>
      </c>
      <c r="AM42" s="51">
        <v>0</v>
      </c>
      <c r="AN42" s="51">
        <v>200</v>
      </c>
      <c r="AO42" s="51">
        <v>0</v>
      </c>
      <c r="AP42" s="51">
        <v>8</v>
      </c>
      <c r="AQ42" s="51">
        <v>56</v>
      </c>
      <c r="AR42" s="51">
        <v>0</v>
      </c>
      <c r="AS42" s="51">
        <v>0</v>
      </c>
      <c r="AT42" s="51">
        <v>84</v>
      </c>
      <c r="AU42" s="51">
        <v>0</v>
      </c>
      <c r="AV42" s="51">
        <v>0</v>
      </c>
      <c r="AW42" s="51">
        <v>0</v>
      </c>
      <c r="AX42" s="51">
        <v>0</v>
      </c>
      <c r="AY42" s="51">
        <v>0</v>
      </c>
      <c r="AZ42" s="51">
        <v>0</v>
      </c>
    </row>
    <row r="45" spans="1:52" ht="15" customHeight="1" x14ac:dyDescent="0.35">
      <c r="A45" t="s">
        <v>1350</v>
      </c>
      <c r="C45" s="63">
        <f>C28+C30</f>
        <v>261.80000000000109</v>
      </c>
      <c r="D45" s="63">
        <f t="shared" ref="D45:AZ45" si="0">D28+D30</f>
        <v>242.52000000000021</v>
      </c>
      <c r="E45" s="63">
        <f t="shared" si="0"/>
        <v>389.9999999999992</v>
      </c>
      <c r="F45" s="63">
        <f t="shared" si="0"/>
        <v>307.35199999999918</v>
      </c>
      <c r="G45" s="63">
        <f t="shared" si="0"/>
        <v>773.3900000000009</v>
      </c>
      <c r="H45" s="63">
        <f t="shared" si="0"/>
        <v>147.57999999999879</v>
      </c>
      <c r="I45" s="63">
        <f t="shared" si="0"/>
        <v>96.780000000000314</v>
      </c>
      <c r="J45" s="63">
        <f t="shared" si="0"/>
        <v>631.3300000000005</v>
      </c>
      <c r="K45" s="63">
        <f t="shared" si="0"/>
        <v>130.29999999999961</v>
      </c>
      <c r="L45" s="63">
        <f t="shared" si="0"/>
        <v>84.969999999999231</v>
      </c>
      <c r="M45" s="63">
        <f t="shared" si="0"/>
        <v>208.36000000000024</v>
      </c>
      <c r="N45" s="63">
        <f t="shared" si="0"/>
        <v>393.77000000000078</v>
      </c>
      <c r="O45" s="63">
        <f t="shared" si="0"/>
        <v>756.19300000000021</v>
      </c>
      <c r="P45" s="63">
        <f t="shared" si="0"/>
        <v>148.13000000000022</v>
      </c>
      <c r="Q45" s="63">
        <f t="shared" si="0"/>
        <v>1615.5460000000003</v>
      </c>
      <c r="R45" s="63">
        <f t="shared" si="0"/>
        <v>518.72699999999952</v>
      </c>
      <c r="S45" s="63">
        <f t="shared" si="0"/>
        <v>574.04000000000065</v>
      </c>
      <c r="T45" s="63">
        <f t="shared" si="0"/>
        <v>220.45599999999956</v>
      </c>
      <c r="U45" s="63">
        <f t="shared" si="0"/>
        <v>393.42500000000007</v>
      </c>
      <c r="V45" s="63">
        <f t="shared" si="0"/>
        <v>255.73700000000048</v>
      </c>
      <c r="W45" s="63">
        <f t="shared" si="0"/>
        <v>427.56499999999966</v>
      </c>
      <c r="X45" s="63">
        <f t="shared" si="0"/>
        <v>379.68786000000017</v>
      </c>
      <c r="Y45" s="63">
        <f t="shared" si="0"/>
        <v>275.5686326315797</v>
      </c>
      <c r="Z45" s="63">
        <f t="shared" si="0"/>
        <v>254.22499999999968</v>
      </c>
      <c r="AA45" s="63">
        <f t="shared" si="0"/>
        <v>136.43199999999885</v>
      </c>
      <c r="AB45" s="63">
        <f t="shared" si="0"/>
        <v>235.65700000000109</v>
      </c>
      <c r="AC45" s="63">
        <f t="shared" si="0"/>
        <v>109.78999999999949</v>
      </c>
      <c r="AD45" s="63">
        <f t="shared" si="0"/>
        <v>77.99200000000036</v>
      </c>
      <c r="AE45" s="63">
        <f t="shared" si="0"/>
        <v>350.6289989473683</v>
      </c>
      <c r="AF45" s="63">
        <f t="shared" si="0"/>
        <v>355.98099999999971</v>
      </c>
      <c r="AG45" s="63">
        <f t="shared" si="0"/>
        <v>642.04440000000034</v>
      </c>
      <c r="AH45" s="63">
        <f t="shared" si="0"/>
        <v>74.670800000000327</v>
      </c>
      <c r="AI45" s="63">
        <f t="shared" si="0"/>
        <v>65.063099999999963</v>
      </c>
      <c r="AJ45" s="63">
        <f t="shared" si="0"/>
        <v>283.0877999999999</v>
      </c>
      <c r="AK45" s="63">
        <f t="shared" si="0"/>
        <v>88.720000000000013</v>
      </c>
      <c r="AL45" s="63">
        <f t="shared" si="0"/>
        <v>100.10301607714409</v>
      </c>
      <c r="AM45" s="63">
        <f t="shared" si="0"/>
        <v>239.68712229508179</v>
      </c>
      <c r="AN45" s="63">
        <f t="shared" si="0"/>
        <v>4.0200000000000031</v>
      </c>
      <c r="AO45" s="63">
        <f t="shared" si="0"/>
        <v>10.01700000000033</v>
      </c>
      <c r="AP45" s="63">
        <f t="shared" si="0"/>
        <v>521.04999999999973</v>
      </c>
      <c r="AQ45" s="63">
        <f t="shared" si="0"/>
        <v>144</v>
      </c>
      <c r="AR45" s="63">
        <f t="shared" si="0"/>
        <v>158.8233648868636</v>
      </c>
      <c r="AS45" s="63">
        <f t="shared" si="0"/>
        <v>0</v>
      </c>
      <c r="AT45" s="63">
        <f t="shared" si="0"/>
        <v>11.5</v>
      </c>
      <c r="AU45" s="63">
        <f t="shared" si="0"/>
        <v>794.99999999999989</v>
      </c>
      <c r="AV45" s="63">
        <f t="shared" si="0"/>
        <v>150</v>
      </c>
      <c r="AW45" s="63">
        <f t="shared" si="0"/>
        <v>3.7021830118998769</v>
      </c>
      <c r="AX45" s="63">
        <f t="shared" si="0"/>
        <v>0</v>
      </c>
      <c r="AY45" s="63">
        <f t="shared" si="0"/>
        <v>0</v>
      </c>
      <c r="AZ45" s="63">
        <f t="shared" si="0"/>
        <v>293.15494052264819</v>
      </c>
    </row>
    <row r="46" spans="1:52" ht="15" customHeight="1" x14ac:dyDescent="0.35">
      <c r="A46" t="s">
        <v>1351</v>
      </c>
      <c r="C46" s="63">
        <f>C36+C29+C27+C31+C32+C41+C42</f>
        <v>2752.6000000000022</v>
      </c>
      <c r="D46" s="63">
        <f t="shared" ref="D46:AZ46" si="1">D36+D29+D27</f>
        <v>1464.8300000000045</v>
      </c>
      <c r="E46" s="63">
        <f t="shared" si="1"/>
        <v>2708.8449999999993</v>
      </c>
      <c r="F46" s="63">
        <f t="shared" si="1"/>
        <v>2554.3700000000013</v>
      </c>
      <c r="G46" s="63">
        <f t="shared" si="1"/>
        <v>3295.5250000000146</v>
      </c>
      <c r="H46" s="63">
        <f t="shared" si="1"/>
        <v>813.10799999998983</v>
      </c>
      <c r="I46" s="63">
        <f t="shared" si="1"/>
        <v>1066.9534999999678</v>
      </c>
      <c r="J46" s="63">
        <f t="shared" si="1"/>
        <v>1364.3669999999709</v>
      </c>
      <c r="K46" s="63">
        <f t="shared" si="1"/>
        <v>1956.247000000033</v>
      </c>
      <c r="L46" s="63">
        <f t="shared" si="1"/>
        <v>1202.8350000000005</v>
      </c>
      <c r="M46" s="63">
        <f t="shared" si="1"/>
        <v>2175.204500000008</v>
      </c>
      <c r="N46" s="63">
        <f t="shared" si="1"/>
        <v>2344.2625240793263</v>
      </c>
      <c r="O46" s="63">
        <f t="shared" si="1"/>
        <v>3606.4591268172353</v>
      </c>
      <c r="P46" s="63">
        <f t="shared" si="1"/>
        <v>3151.6370000000079</v>
      </c>
      <c r="Q46" s="63">
        <f t="shared" si="1"/>
        <v>3021.4537014925386</v>
      </c>
      <c r="R46" s="63">
        <f t="shared" si="1"/>
        <v>1437.287678571422</v>
      </c>
      <c r="S46" s="63">
        <f t="shared" si="1"/>
        <v>3348.1798099999764</v>
      </c>
      <c r="T46" s="63">
        <f t="shared" si="1"/>
        <v>1424.0035000000021</v>
      </c>
      <c r="U46" s="63">
        <f>U36+U29+U27</f>
        <v>2521.6180000000168</v>
      </c>
      <c r="V46" s="63">
        <f>V36+V29+V27</f>
        <v>4258.6434099999979</v>
      </c>
      <c r="W46" s="63">
        <f t="shared" si="1"/>
        <v>3552.4869999999928</v>
      </c>
      <c r="X46" s="63">
        <f t="shared" si="1"/>
        <v>3945.5968499999935</v>
      </c>
      <c r="Y46" s="63">
        <f t="shared" si="1"/>
        <v>5286.2610000000022</v>
      </c>
      <c r="Z46" s="63">
        <f t="shared" si="1"/>
        <v>3936.8438300000048</v>
      </c>
      <c r="AA46" s="63">
        <f t="shared" si="1"/>
        <v>3236.8207999999959</v>
      </c>
      <c r="AB46" s="63">
        <f t="shared" si="1"/>
        <v>1694.7300000000005</v>
      </c>
      <c r="AC46" s="63">
        <f t="shared" si="1"/>
        <v>2281.3578100000104</v>
      </c>
      <c r="AD46" s="63">
        <f t="shared" si="1"/>
        <v>1770.3820000000001</v>
      </c>
      <c r="AE46" s="63">
        <f t="shared" si="1"/>
        <v>2275.2229999999872</v>
      </c>
      <c r="AF46" s="63">
        <f t="shared" si="1"/>
        <v>2493.0940000000119</v>
      </c>
      <c r="AG46" s="63">
        <f t="shared" si="1"/>
        <v>4568.6511700000265</v>
      </c>
      <c r="AH46" s="63">
        <f t="shared" si="1"/>
        <v>6283.0972185491019</v>
      </c>
      <c r="AI46" s="63">
        <f t="shared" si="1"/>
        <v>4656.702000000003</v>
      </c>
      <c r="AJ46" s="63">
        <f t="shared" si="1"/>
        <v>4399.8012100000051</v>
      </c>
      <c r="AK46" s="63">
        <f t="shared" si="1"/>
        <v>6223.269090000008</v>
      </c>
      <c r="AL46" s="63">
        <f t="shared" si="1"/>
        <v>5426.5237829357957</v>
      </c>
      <c r="AM46" s="63">
        <f t="shared" si="1"/>
        <v>6339.925602069774</v>
      </c>
      <c r="AN46" s="63">
        <f t="shared" si="1"/>
        <v>7595.4261399999723</v>
      </c>
      <c r="AO46" s="63">
        <f t="shared" si="1"/>
        <v>13361.677040430766</v>
      </c>
      <c r="AP46" s="63">
        <f t="shared" si="1"/>
        <v>13516.32776</v>
      </c>
      <c r="AQ46" s="63">
        <f t="shared" si="1"/>
        <v>10754.99158</v>
      </c>
      <c r="AR46" s="63">
        <f t="shared" si="1"/>
        <v>6946.4684199999901</v>
      </c>
      <c r="AS46" s="63">
        <f t="shared" si="1"/>
        <v>3662.3417599999939</v>
      </c>
      <c r="AT46" s="63">
        <f t="shared" si="1"/>
        <v>6985.2090010526617</v>
      </c>
      <c r="AU46" s="63">
        <f t="shared" si="1"/>
        <v>10711.243413157867</v>
      </c>
      <c r="AV46" s="63">
        <f t="shared" si="1"/>
        <v>9108.4488700000074</v>
      </c>
      <c r="AW46" s="63">
        <f t="shared" si="1"/>
        <v>5861.7999999999693</v>
      </c>
      <c r="AX46" s="63">
        <f t="shared" si="1"/>
        <v>5924.1913894736899</v>
      </c>
      <c r="AY46" s="63">
        <f t="shared" si="1"/>
        <v>5489.5223900000055</v>
      </c>
      <c r="AZ46" s="63">
        <f t="shared" si="1"/>
        <v>3845.7165547422564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862C-B5BA-4655-8D28-E6A70CB95E5B}">
  <dimension ref="A1:AJ310"/>
  <sheetViews>
    <sheetView topLeftCell="A122" workbookViewId="0">
      <selection activeCell="F90" sqref="F90"/>
    </sheetView>
  </sheetViews>
  <sheetFormatPr defaultRowHeight="14.5" x14ac:dyDescent="0.35"/>
  <cols>
    <col min="1" max="1" width="29.453125" customWidth="1"/>
    <col min="2" max="2" width="36.1796875" customWidth="1"/>
  </cols>
  <sheetData>
    <row r="1" spans="1:36" x14ac:dyDescent="0.35">
      <c r="A1" t="s">
        <v>272</v>
      </c>
    </row>
    <row r="2" spans="1:36" x14ac:dyDescent="0.35">
      <c r="A2" t="s">
        <v>273</v>
      </c>
    </row>
    <row r="3" spans="1:36" x14ac:dyDescent="0.35">
      <c r="A3" t="s">
        <v>274</v>
      </c>
    </row>
    <row r="4" spans="1:36" x14ac:dyDescent="0.35">
      <c r="A4" t="s">
        <v>275</v>
      </c>
    </row>
    <row r="5" spans="1:36" x14ac:dyDescent="0.35">
      <c r="B5" t="s">
        <v>276</v>
      </c>
      <c r="C5" t="s">
        <v>277</v>
      </c>
      <c r="D5" t="s">
        <v>278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279</v>
      </c>
    </row>
    <row r="6" spans="1:36" hidden="1" x14ac:dyDescent="0.35">
      <c r="A6" t="s">
        <v>280</v>
      </c>
      <c r="C6" t="s">
        <v>281</v>
      </c>
    </row>
    <row r="7" spans="1:36" hidden="1" x14ac:dyDescent="0.35">
      <c r="A7" t="s">
        <v>282</v>
      </c>
      <c r="B7" t="s">
        <v>283</v>
      </c>
      <c r="C7" t="s">
        <v>284</v>
      </c>
      <c r="D7" t="s">
        <v>285</v>
      </c>
    </row>
    <row r="8" spans="1:36" hidden="1" x14ac:dyDescent="0.35">
      <c r="A8" t="s">
        <v>286</v>
      </c>
      <c r="B8" t="s">
        <v>287</v>
      </c>
      <c r="C8" t="s">
        <v>288</v>
      </c>
      <c r="D8" t="s">
        <v>285</v>
      </c>
      <c r="F8">
        <v>21.485128</v>
      </c>
      <c r="G8">
        <v>23.220642000000002</v>
      </c>
      <c r="H8">
        <v>22.999690999999999</v>
      </c>
      <c r="I8">
        <v>23.044048</v>
      </c>
      <c r="J8">
        <v>22.988008000000001</v>
      </c>
      <c r="K8">
        <v>23.073601</v>
      </c>
      <c r="L8">
        <v>23.387844000000001</v>
      </c>
      <c r="M8">
        <v>23.909302</v>
      </c>
      <c r="N8">
        <v>24.402353000000002</v>
      </c>
      <c r="O8">
        <v>24.912445000000002</v>
      </c>
      <c r="P8">
        <v>25.580082000000001</v>
      </c>
      <c r="Q8">
        <v>26.018035999999999</v>
      </c>
      <c r="R8">
        <v>26.452085</v>
      </c>
      <c r="S8">
        <v>26.771090000000001</v>
      </c>
      <c r="T8">
        <v>27.013059999999999</v>
      </c>
      <c r="U8">
        <v>27.244980000000002</v>
      </c>
      <c r="V8">
        <v>27.496624000000001</v>
      </c>
      <c r="W8">
        <v>27.743568</v>
      </c>
      <c r="X8">
        <v>27.926832000000001</v>
      </c>
      <c r="Y8">
        <v>28.22287</v>
      </c>
      <c r="Z8">
        <v>28.480588999999998</v>
      </c>
      <c r="AA8">
        <v>28.620867000000001</v>
      </c>
      <c r="AB8">
        <v>28.824804</v>
      </c>
      <c r="AC8">
        <v>29.072638000000001</v>
      </c>
      <c r="AD8">
        <v>29.213709000000001</v>
      </c>
      <c r="AE8">
        <v>29.365524000000001</v>
      </c>
      <c r="AF8">
        <v>29.49081</v>
      </c>
      <c r="AG8">
        <v>29.580093000000002</v>
      </c>
      <c r="AH8">
        <v>29.612166999999999</v>
      </c>
      <c r="AI8">
        <v>29.615717</v>
      </c>
      <c r="AJ8" s="32">
        <v>1.0999999999999999E-2</v>
      </c>
    </row>
    <row r="9" spans="1:36" hidden="1" x14ac:dyDescent="0.35">
      <c r="A9" t="s">
        <v>289</v>
      </c>
      <c r="B9" t="s">
        <v>290</v>
      </c>
      <c r="C9" t="s">
        <v>291</v>
      </c>
      <c r="D9" t="s">
        <v>285</v>
      </c>
      <c r="F9">
        <v>21.485128</v>
      </c>
      <c r="G9">
        <v>22.922031</v>
      </c>
      <c r="H9">
        <v>22.228359000000001</v>
      </c>
      <c r="I9">
        <v>21.618942000000001</v>
      </c>
      <c r="J9">
        <v>21.094894</v>
      </c>
      <c r="K9">
        <v>20.781282000000001</v>
      </c>
      <c r="L9">
        <v>20.662241000000002</v>
      </c>
      <c r="M9">
        <v>20.762217</v>
      </c>
      <c r="N9">
        <v>21.001207000000001</v>
      </c>
      <c r="O9">
        <v>21.242916000000001</v>
      </c>
      <c r="P9">
        <v>21.636538000000002</v>
      </c>
      <c r="Q9">
        <v>22.003204</v>
      </c>
      <c r="R9">
        <v>22.386944</v>
      </c>
      <c r="S9">
        <v>22.624313000000001</v>
      </c>
      <c r="T9">
        <v>22.745649</v>
      </c>
      <c r="U9">
        <v>22.853672</v>
      </c>
      <c r="V9">
        <v>23.013452999999998</v>
      </c>
      <c r="W9">
        <v>23.239035000000001</v>
      </c>
      <c r="X9">
        <v>23.386292000000001</v>
      </c>
      <c r="Y9">
        <v>23.646114000000001</v>
      </c>
      <c r="Z9">
        <v>23.819454</v>
      </c>
      <c r="AA9">
        <v>23.934694</v>
      </c>
      <c r="AB9">
        <v>24.031459999999999</v>
      </c>
      <c r="AC9">
        <v>24.097376000000001</v>
      </c>
      <c r="AD9">
        <v>24.148949000000002</v>
      </c>
      <c r="AE9">
        <v>24.164919000000001</v>
      </c>
      <c r="AF9">
        <v>24.124141999999999</v>
      </c>
      <c r="AG9">
        <v>24.064240999999999</v>
      </c>
      <c r="AH9">
        <v>24.103783</v>
      </c>
      <c r="AI9">
        <v>24.134298000000001</v>
      </c>
      <c r="AJ9" s="32">
        <v>4.0000000000000001E-3</v>
      </c>
    </row>
    <row r="10" spans="1:36" hidden="1" x14ac:dyDescent="0.35">
      <c r="A10" t="s">
        <v>292</v>
      </c>
      <c r="B10" t="s">
        <v>293</v>
      </c>
      <c r="C10" t="s">
        <v>294</v>
      </c>
      <c r="D10" t="s">
        <v>285</v>
      </c>
    </row>
    <row r="11" spans="1:36" hidden="1" x14ac:dyDescent="0.35">
      <c r="A11" t="s">
        <v>286</v>
      </c>
      <c r="B11" t="s">
        <v>295</v>
      </c>
      <c r="C11" t="s">
        <v>296</v>
      </c>
      <c r="D11" t="s">
        <v>285</v>
      </c>
      <c r="F11">
        <v>21.710046999999999</v>
      </c>
      <c r="G11">
        <v>22.032838999999999</v>
      </c>
      <c r="H11">
        <v>21.711088</v>
      </c>
      <c r="I11">
        <v>23.109434</v>
      </c>
      <c r="J11">
        <v>23.63899</v>
      </c>
      <c r="K11">
        <v>24.200704999999999</v>
      </c>
      <c r="L11">
        <v>24.844152000000001</v>
      </c>
      <c r="M11">
        <v>25.028134999999999</v>
      </c>
      <c r="N11">
        <v>25.149328000000001</v>
      </c>
      <c r="O11">
        <v>25.113147999999999</v>
      </c>
      <c r="P11">
        <v>25.387429999999998</v>
      </c>
      <c r="Q11">
        <v>25.491672999999999</v>
      </c>
      <c r="R11">
        <v>25.554348000000001</v>
      </c>
      <c r="S11">
        <v>25.603569</v>
      </c>
      <c r="T11">
        <v>25.682780999999999</v>
      </c>
      <c r="U11">
        <v>25.852264000000002</v>
      </c>
      <c r="V11">
        <v>26.068511999999998</v>
      </c>
      <c r="W11">
        <v>26.195640999999998</v>
      </c>
      <c r="X11">
        <v>26.263983</v>
      </c>
      <c r="Y11">
        <v>26.487915000000001</v>
      </c>
      <c r="Z11">
        <v>26.585122999999999</v>
      </c>
      <c r="AA11">
        <v>26.597674999999999</v>
      </c>
      <c r="AB11">
        <v>26.824036</v>
      </c>
      <c r="AC11">
        <v>27.082211000000001</v>
      </c>
      <c r="AD11">
        <v>27.180675999999998</v>
      </c>
      <c r="AE11">
        <v>27.386578</v>
      </c>
      <c r="AF11">
        <v>27.415541000000001</v>
      </c>
      <c r="AG11">
        <v>27.337561000000001</v>
      </c>
      <c r="AH11">
        <v>27.322523</v>
      </c>
      <c r="AI11">
        <v>27.269739000000001</v>
      </c>
      <c r="AJ11" s="32">
        <v>8.0000000000000002E-3</v>
      </c>
    </row>
    <row r="12" spans="1:36" hidden="1" x14ac:dyDescent="0.35">
      <c r="A12" t="s">
        <v>289</v>
      </c>
      <c r="B12" t="s">
        <v>297</v>
      </c>
      <c r="C12" t="s">
        <v>298</v>
      </c>
      <c r="D12" t="s">
        <v>285</v>
      </c>
      <c r="F12">
        <v>21.710046999999999</v>
      </c>
      <c r="G12">
        <v>22.032838999999999</v>
      </c>
      <c r="H12">
        <v>21.274419999999999</v>
      </c>
      <c r="I12">
        <v>22.188590999999999</v>
      </c>
      <c r="J12">
        <v>22.647938</v>
      </c>
      <c r="K12">
        <v>23.211106999999998</v>
      </c>
      <c r="L12">
        <v>23.901675999999998</v>
      </c>
      <c r="M12">
        <v>24.038133999999999</v>
      </c>
      <c r="N12">
        <v>24.104341999999999</v>
      </c>
      <c r="O12">
        <v>24.034348999999999</v>
      </c>
      <c r="P12">
        <v>24.059984</v>
      </c>
      <c r="Q12">
        <v>24.113785</v>
      </c>
      <c r="R12">
        <v>24.127362999999999</v>
      </c>
      <c r="S12">
        <v>23.955414000000001</v>
      </c>
      <c r="T12">
        <v>23.926214000000002</v>
      </c>
      <c r="U12">
        <v>23.904866999999999</v>
      </c>
      <c r="V12">
        <v>23.911778999999999</v>
      </c>
      <c r="W12">
        <v>23.976407999999999</v>
      </c>
      <c r="X12">
        <v>23.979935000000001</v>
      </c>
      <c r="Y12">
        <v>24.255997000000001</v>
      </c>
      <c r="Z12">
        <v>24.381214</v>
      </c>
      <c r="AA12">
        <v>24.352717999999999</v>
      </c>
      <c r="AB12">
        <v>24.624863000000001</v>
      </c>
      <c r="AC12">
        <v>24.725079999999998</v>
      </c>
      <c r="AD12">
        <v>24.760024999999999</v>
      </c>
      <c r="AE12">
        <v>24.977636</v>
      </c>
      <c r="AF12">
        <v>24.842438000000001</v>
      </c>
      <c r="AG12">
        <v>24.888134000000001</v>
      </c>
      <c r="AH12">
        <v>25.094912000000001</v>
      </c>
      <c r="AI12">
        <v>25.211110999999999</v>
      </c>
      <c r="AJ12" s="32">
        <v>5.0000000000000001E-3</v>
      </c>
    </row>
    <row r="13" spans="1:36" hidden="1" x14ac:dyDescent="0.35">
      <c r="A13" t="s">
        <v>299</v>
      </c>
      <c r="B13" t="s">
        <v>300</v>
      </c>
      <c r="C13" t="s">
        <v>301</v>
      </c>
      <c r="D13" t="s">
        <v>285</v>
      </c>
    </row>
    <row r="14" spans="1:36" hidden="1" x14ac:dyDescent="0.35">
      <c r="A14" t="s">
        <v>286</v>
      </c>
      <c r="B14" t="s">
        <v>302</v>
      </c>
      <c r="C14" t="s">
        <v>303</v>
      </c>
      <c r="D14" t="s">
        <v>285</v>
      </c>
      <c r="F14">
        <v>11.696033999999999</v>
      </c>
      <c r="G14">
        <v>12.122267000000001</v>
      </c>
      <c r="H14">
        <v>11.528950999999999</v>
      </c>
      <c r="I14">
        <v>11.062192</v>
      </c>
      <c r="J14">
        <v>10.771315</v>
      </c>
      <c r="K14">
        <v>10.616778</v>
      </c>
      <c r="L14">
        <v>10.537402</v>
      </c>
      <c r="M14">
        <v>10.646917</v>
      </c>
      <c r="N14">
        <v>10.824576</v>
      </c>
      <c r="O14">
        <v>10.905098000000001</v>
      </c>
      <c r="P14">
        <v>11.292854999999999</v>
      </c>
      <c r="Q14">
        <v>11.340408999999999</v>
      </c>
      <c r="R14">
        <v>11.504001000000001</v>
      </c>
      <c r="S14">
        <v>11.545529</v>
      </c>
      <c r="T14">
        <v>11.504292</v>
      </c>
      <c r="U14">
        <v>11.518138</v>
      </c>
      <c r="V14">
        <v>11.56793</v>
      </c>
      <c r="W14">
        <v>11.590919</v>
      </c>
      <c r="X14">
        <v>11.625859</v>
      </c>
      <c r="Y14">
        <v>11.645576999999999</v>
      </c>
      <c r="Z14">
        <v>11.668691000000001</v>
      </c>
      <c r="AA14">
        <v>11.669537999999999</v>
      </c>
      <c r="AB14">
        <v>11.676612</v>
      </c>
      <c r="AC14">
        <v>11.659838000000001</v>
      </c>
      <c r="AD14">
        <v>11.678148</v>
      </c>
      <c r="AE14">
        <v>11.689731999999999</v>
      </c>
      <c r="AF14">
        <v>11.708876</v>
      </c>
      <c r="AG14">
        <v>11.711126999999999</v>
      </c>
      <c r="AH14">
        <v>11.743321999999999</v>
      </c>
      <c r="AI14">
        <v>11.754727000000001</v>
      </c>
      <c r="AJ14" s="32">
        <v>0</v>
      </c>
    </row>
    <row r="15" spans="1:36" hidden="1" x14ac:dyDescent="0.35">
      <c r="A15" t="s">
        <v>289</v>
      </c>
      <c r="B15" t="s">
        <v>304</v>
      </c>
      <c r="C15" t="s">
        <v>305</v>
      </c>
      <c r="D15" t="s">
        <v>285</v>
      </c>
      <c r="F15">
        <v>11.696033999999999</v>
      </c>
      <c r="G15">
        <v>11.889079000000001</v>
      </c>
      <c r="H15">
        <v>11.145045</v>
      </c>
      <c r="I15">
        <v>10.618383</v>
      </c>
      <c r="J15">
        <v>10.283937999999999</v>
      </c>
      <c r="K15">
        <v>10.093159999999999</v>
      </c>
      <c r="L15">
        <v>9.9874899999999993</v>
      </c>
      <c r="M15">
        <v>10.068686</v>
      </c>
      <c r="N15">
        <v>10.176422000000001</v>
      </c>
      <c r="O15">
        <v>10.246813</v>
      </c>
      <c r="P15">
        <v>10.613262000000001</v>
      </c>
      <c r="Q15">
        <v>10.689455000000001</v>
      </c>
      <c r="R15">
        <v>10.825753000000001</v>
      </c>
      <c r="S15">
        <v>10.853949</v>
      </c>
      <c r="T15">
        <v>10.846591999999999</v>
      </c>
      <c r="U15">
        <v>10.831381</v>
      </c>
      <c r="V15">
        <v>10.861813</v>
      </c>
      <c r="W15">
        <v>10.858086</v>
      </c>
      <c r="X15">
        <v>10.883675999999999</v>
      </c>
      <c r="Y15">
        <v>10.860604</v>
      </c>
      <c r="Z15">
        <v>10.877525</v>
      </c>
      <c r="AA15">
        <v>10.857749999999999</v>
      </c>
      <c r="AB15">
        <v>10.859496</v>
      </c>
      <c r="AC15">
        <v>10.856927000000001</v>
      </c>
      <c r="AD15">
        <v>10.890029999999999</v>
      </c>
      <c r="AE15">
        <v>10.864207</v>
      </c>
      <c r="AF15">
        <v>10.841519999999999</v>
      </c>
      <c r="AG15">
        <v>10.834593</v>
      </c>
      <c r="AH15">
        <v>10.845513</v>
      </c>
      <c r="AI15">
        <v>10.861712000000001</v>
      </c>
      <c r="AJ15" s="32">
        <v>-3.0000000000000001E-3</v>
      </c>
    </row>
    <row r="16" spans="1:36" hidden="1" x14ac:dyDescent="0.35">
      <c r="A16" t="s">
        <v>306</v>
      </c>
      <c r="B16" t="s">
        <v>307</v>
      </c>
      <c r="C16" t="s">
        <v>308</v>
      </c>
      <c r="D16" t="s">
        <v>285</v>
      </c>
    </row>
    <row r="17" spans="1:36" hidden="1" x14ac:dyDescent="0.35">
      <c r="A17" t="s">
        <v>286</v>
      </c>
      <c r="B17" t="s">
        <v>309</v>
      </c>
      <c r="C17" t="s">
        <v>310</v>
      </c>
      <c r="D17" t="s">
        <v>285</v>
      </c>
      <c r="F17">
        <v>38.700668</v>
      </c>
      <c r="G17">
        <v>38.683822999999997</v>
      </c>
      <c r="H17">
        <v>38.432938</v>
      </c>
      <c r="I17">
        <v>37.651206999999999</v>
      </c>
      <c r="J17">
        <v>37.503177999999998</v>
      </c>
      <c r="K17">
        <v>37.488925999999999</v>
      </c>
      <c r="L17">
        <v>37.613093999999997</v>
      </c>
      <c r="M17">
        <v>37.781944000000003</v>
      </c>
      <c r="N17">
        <v>37.945563999999997</v>
      </c>
      <c r="O17">
        <v>38.048110999999999</v>
      </c>
      <c r="P17">
        <v>38.221657</v>
      </c>
      <c r="Q17">
        <v>38.355888</v>
      </c>
      <c r="R17">
        <v>38.605601999999998</v>
      </c>
      <c r="S17">
        <v>38.787815000000002</v>
      </c>
      <c r="T17">
        <v>38.625796999999999</v>
      </c>
      <c r="U17">
        <v>38.582565000000002</v>
      </c>
      <c r="V17">
        <v>38.429538999999998</v>
      </c>
      <c r="W17">
        <v>38.274307</v>
      </c>
      <c r="X17">
        <v>38.310004999999997</v>
      </c>
      <c r="Y17">
        <v>38.323188999999999</v>
      </c>
      <c r="Z17">
        <v>38.228904999999997</v>
      </c>
      <c r="AA17">
        <v>38.248519999999999</v>
      </c>
      <c r="AB17">
        <v>38.184238000000001</v>
      </c>
      <c r="AC17">
        <v>37.968781</v>
      </c>
      <c r="AD17">
        <v>37.999619000000003</v>
      </c>
      <c r="AE17">
        <v>37.961509999999997</v>
      </c>
      <c r="AF17">
        <v>37.890331000000003</v>
      </c>
      <c r="AG17">
        <v>37.947651</v>
      </c>
      <c r="AH17">
        <v>37.872601000000003</v>
      </c>
      <c r="AI17">
        <v>37.628974999999997</v>
      </c>
      <c r="AJ17" s="32">
        <v>-1E-3</v>
      </c>
    </row>
    <row r="18" spans="1:36" hidden="1" x14ac:dyDescent="0.35">
      <c r="A18" t="s">
        <v>289</v>
      </c>
      <c r="B18" t="s">
        <v>311</v>
      </c>
      <c r="C18" t="s">
        <v>312</v>
      </c>
      <c r="D18" t="s">
        <v>285</v>
      </c>
      <c r="F18">
        <v>38.703311999999997</v>
      </c>
      <c r="G18">
        <v>38.521740000000001</v>
      </c>
      <c r="H18">
        <v>37.96508</v>
      </c>
      <c r="I18">
        <v>37.020004</v>
      </c>
      <c r="J18">
        <v>36.724013999999997</v>
      </c>
      <c r="K18">
        <v>36.774231</v>
      </c>
      <c r="L18">
        <v>36.777309000000002</v>
      </c>
      <c r="M18">
        <v>36.771526000000001</v>
      </c>
      <c r="N18">
        <v>36.788516999999999</v>
      </c>
      <c r="O18">
        <v>36.659301999999997</v>
      </c>
      <c r="P18">
        <v>36.850059999999999</v>
      </c>
      <c r="Q18">
        <v>36.818531</v>
      </c>
      <c r="R18">
        <v>36.888328999999999</v>
      </c>
      <c r="S18">
        <v>37.011142999999997</v>
      </c>
      <c r="T18">
        <v>36.745514</v>
      </c>
      <c r="U18">
        <v>36.729213999999999</v>
      </c>
      <c r="V18">
        <v>36.682662999999998</v>
      </c>
      <c r="W18">
        <v>36.521191000000002</v>
      </c>
      <c r="X18">
        <v>36.490622999999999</v>
      </c>
      <c r="Y18">
        <v>36.588120000000004</v>
      </c>
      <c r="Z18">
        <v>36.491886000000001</v>
      </c>
      <c r="AA18">
        <v>36.489413999999996</v>
      </c>
      <c r="AB18">
        <v>36.459389000000002</v>
      </c>
      <c r="AC18">
        <v>36.364345999999998</v>
      </c>
      <c r="AD18">
        <v>36.375298000000001</v>
      </c>
      <c r="AE18">
        <v>36.479073</v>
      </c>
      <c r="AF18">
        <v>36.338870999999997</v>
      </c>
      <c r="AG18">
        <v>36.389049999999997</v>
      </c>
      <c r="AH18">
        <v>36.324782999999996</v>
      </c>
      <c r="AI18">
        <v>36.180546</v>
      </c>
      <c r="AJ18" s="32">
        <v>-2E-3</v>
      </c>
    </row>
    <row r="19" spans="1:36" hidden="1" x14ac:dyDescent="0.35">
      <c r="A19" t="s">
        <v>313</v>
      </c>
      <c r="C19" t="s">
        <v>314</v>
      </c>
    </row>
    <row r="20" spans="1:36" hidden="1" x14ac:dyDescent="0.35">
      <c r="A20" t="s">
        <v>282</v>
      </c>
      <c r="B20" t="s">
        <v>315</v>
      </c>
      <c r="C20" t="s">
        <v>316</v>
      </c>
      <c r="D20" t="s">
        <v>285</v>
      </c>
    </row>
    <row r="21" spans="1:36" hidden="1" x14ac:dyDescent="0.35">
      <c r="A21" t="s">
        <v>286</v>
      </c>
      <c r="B21" t="s">
        <v>317</v>
      </c>
      <c r="C21" t="s">
        <v>318</v>
      </c>
      <c r="D21" t="s">
        <v>285</v>
      </c>
      <c r="F21">
        <v>18.792190999999999</v>
      </c>
      <c r="G21">
        <v>19.809529999999999</v>
      </c>
      <c r="H21">
        <v>18.257662</v>
      </c>
      <c r="I21">
        <v>18.183163</v>
      </c>
      <c r="J21">
        <v>18.057451</v>
      </c>
      <c r="K21">
        <v>18.189558000000002</v>
      </c>
      <c r="L21">
        <v>18.576150999999999</v>
      </c>
      <c r="M21">
        <v>19.119900000000001</v>
      </c>
      <c r="N21">
        <v>19.492462</v>
      </c>
      <c r="O21">
        <v>19.874980999999998</v>
      </c>
      <c r="P21">
        <v>20.462526</v>
      </c>
      <c r="Q21">
        <v>20.742450999999999</v>
      </c>
      <c r="R21">
        <v>21.043579000000001</v>
      </c>
      <c r="S21">
        <v>21.208525000000002</v>
      </c>
      <c r="T21">
        <v>21.319336</v>
      </c>
      <c r="U21">
        <v>21.465392999999999</v>
      </c>
      <c r="V21">
        <v>21.652833999999999</v>
      </c>
      <c r="W21">
        <v>21.827095</v>
      </c>
      <c r="X21">
        <v>21.916900999999999</v>
      </c>
      <c r="Y21">
        <v>22.189544999999999</v>
      </c>
      <c r="Z21">
        <v>22.361315000000001</v>
      </c>
      <c r="AA21">
        <v>22.384726000000001</v>
      </c>
      <c r="AB21">
        <v>22.552931000000001</v>
      </c>
      <c r="AC21">
        <v>22.760984000000001</v>
      </c>
      <c r="AD21">
        <v>22.800674000000001</v>
      </c>
      <c r="AE21">
        <v>22.901783000000002</v>
      </c>
      <c r="AF21">
        <v>22.971985</v>
      </c>
      <c r="AG21">
        <v>23.008396000000001</v>
      </c>
      <c r="AH21">
        <v>22.989201999999999</v>
      </c>
      <c r="AI21">
        <v>22.964268000000001</v>
      </c>
      <c r="AJ21" s="32">
        <v>7.0000000000000001E-3</v>
      </c>
    </row>
    <row r="22" spans="1:36" hidden="1" x14ac:dyDescent="0.35">
      <c r="A22" t="s">
        <v>289</v>
      </c>
      <c r="B22" t="s">
        <v>319</v>
      </c>
      <c r="C22" t="s">
        <v>320</v>
      </c>
      <c r="D22" t="s">
        <v>285</v>
      </c>
      <c r="F22">
        <v>18.792190999999999</v>
      </c>
      <c r="G22">
        <v>19.374828000000001</v>
      </c>
      <c r="H22">
        <v>17.361291999999999</v>
      </c>
      <c r="I22">
        <v>16.678961000000001</v>
      </c>
      <c r="J22">
        <v>16.297953</v>
      </c>
      <c r="K22">
        <v>16.193172000000001</v>
      </c>
      <c r="L22">
        <v>16.249437</v>
      </c>
      <c r="M22">
        <v>16.488008000000001</v>
      </c>
      <c r="N22">
        <v>16.784958</v>
      </c>
      <c r="O22">
        <v>16.988388</v>
      </c>
      <c r="P22">
        <v>17.377365000000001</v>
      </c>
      <c r="Q22">
        <v>17.739636999999998</v>
      </c>
      <c r="R22">
        <v>18.061464000000001</v>
      </c>
      <c r="S22">
        <v>18.146940000000001</v>
      </c>
      <c r="T22">
        <v>18.142099000000002</v>
      </c>
      <c r="U22">
        <v>18.191969</v>
      </c>
      <c r="V22">
        <v>18.333508999999999</v>
      </c>
      <c r="W22">
        <v>18.543295000000001</v>
      </c>
      <c r="X22">
        <v>18.608989999999999</v>
      </c>
      <c r="Y22">
        <v>18.859282</v>
      </c>
      <c r="Z22">
        <v>18.941761</v>
      </c>
      <c r="AA22">
        <v>18.978999999999999</v>
      </c>
      <c r="AB22">
        <v>19.026662999999999</v>
      </c>
      <c r="AC22">
        <v>19.048877999999998</v>
      </c>
      <c r="AD22">
        <v>19.070398000000001</v>
      </c>
      <c r="AE22">
        <v>19.054957999999999</v>
      </c>
      <c r="AF22">
        <v>18.983231</v>
      </c>
      <c r="AG22">
        <v>18.917538</v>
      </c>
      <c r="AH22">
        <v>19.001529999999999</v>
      </c>
      <c r="AI22">
        <v>19.027584000000001</v>
      </c>
      <c r="AJ22" s="32">
        <v>0</v>
      </c>
    </row>
    <row r="23" spans="1:36" hidden="1" x14ac:dyDescent="0.35">
      <c r="A23" t="s">
        <v>292</v>
      </c>
      <c r="B23" t="s">
        <v>321</v>
      </c>
      <c r="C23" t="s">
        <v>322</v>
      </c>
      <c r="D23" t="s">
        <v>285</v>
      </c>
    </row>
    <row r="24" spans="1:36" hidden="1" x14ac:dyDescent="0.35">
      <c r="A24" t="s">
        <v>286</v>
      </c>
      <c r="B24" t="s">
        <v>323</v>
      </c>
      <c r="C24" t="s">
        <v>324</v>
      </c>
      <c r="D24" t="s">
        <v>285</v>
      </c>
      <c r="F24">
        <v>21.78829</v>
      </c>
      <c r="G24">
        <v>22.115819999999999</v>
      </c>
      <c r="H24">
        <v>20.636704999999999</v>
      </c>
      <c r="I24">
        <v>20.993441000000001</v>
      </c>
      <c r="J24">
        <v>20.442965999999998</v>
      </c>
      <c r="K24">
        <v>19.930320999999999</v>
      </c>
      <c r="L24">
        <v>19.514250000000001</v>
      </c>
      <c r="M24">
        <v>19.704723000000001</v>
      </c>
      <c r="N24">
        <v>19.820495999999999</v>
      </c>
      <c r="O24">
        <v>19.787199000000001</v>
      </c>
      <c r="P24">
        <v>20.375021</v>
      </c>
      <c r="Q24">
        <v>20.484597999999998</v>
      </c>
      <c r="R24">
        <v>20.597963</v>
      </c>
      <c r="S24">
        <v>20.651478000000001</v>
      </c>
      <c r="T24">
        <v>20.744743</v>
      </c>
      <c r="U24">
        <v>20.917337</v>
      </c>
      <c r="V24">
        <v>21.135960000000001</v>
      </c>
      <c r="W24">
        <v>21.267199999999999</v>
      </c>
      <c r="X24">
        <v>21.335659</v>
      </c>
      <c r="Y24">
        <v>21.542604000000001</v>
      </c>
      <c r="Z24">
        <v>21.646664000000001</v>
      </c>
      <c r="AA24">
        <v>21.662783000000001</v>
      </c>
      <c r="AB24">
        <v>21.908173000000001</v>
      </c>
      <c r="AC24">
        <v>22.184066999999999</v>
      </c>
      <c r="AD24">
        <v>22.29073</v>
      </c>
      <c r="AE24">
        <v>22.481456999999999</v>
      </c>
      <c r="AF24">
        <v>22.526695</v>
      </c>
      <c r="AG24">
        <v>22.467545000000001</v>
      </c>
      <c r="AH24">
        <v>22.446536999999999</v>
      </c>
      <c r="AI24">
        <v>22.373821</v>
      </c>
      <c r="AJ24" s="32">
        <v>1E-3</v>
      </c>
    </row>
    <row r="25" spans="1:36" hidden="1" x14ac:dyDescent="0.35">
      <c r="A25" t="s">
        <v>289</v>
      </c>
      <c r="B25" t="s">
        <v>325</v>
      </c>
      <c r="C25" t="s">
        <v>326</v>
      </c>
      <c r="D25" t="s">
        <v>285</v>
      </c>
      <c r="F25">
        <v>21.78829</v>
      </c>
      <c r="G25">
        <v>22.115825999999998</v>
      </c>
      <c r="H25">
        <v>20.205227000000001</v>
      </c>
      <c r="I25">
        <v>20.068459000000001</v>
      </c>
      <c r="J25">
        <v>19.452594999999999</v>
      </c>
      <c r="K25">
        <v>18.945323999999999</v>
      </c>
      <c r="L25">
        <v>18.572490999999999</v>
      </c>
      <c r="M25">
        <v>18.717393999999999</v>
      </c>
      <c r="N25">
        <v>18.782457000000001</v>
      </c>
      <c r="O25">
        <v>18.714258000000001</v>
      </c>
      <c r="P25">
        <v>19.062844999999999</v>
      </c>
      <c r="Q25">
        <v>19.161083000000001</v>
      </c>
      <c r="R25">
        <v>19.160536</v>
      </c>
      <c r="S25">
        <v>18.991737000000001</v>
      </c>
      <c r="T25">
        <v>18.966221000000001</v>
      </c>
      <c r="U25">
        <v>18.941054999999999</v>
      </c>
      <c r="V25">
        <v>18.951008000000002</v>
      </c>
      <c r="W25">
        <v>19.031680999999999</v>
      </c>
      <c r="X25">
        <v>19.033033</v>
      </c>
      <c r="Y25">
        <v>19.330679</v>
      </c>
      <c r="Z25">
        <v>19.461006000000001</v>
      </c>
      <c r="AA25">
        <v>19.449991000000001</v>
      </c>
      <c r="AB25">
        <v>19.716625000000001</v>
      </c>
      <c r="AC25">
        <v>19.821445000000001</v>
      </c>
      <c r="AD25">
        <v>19.859707</v>
      </c>
      <c r="AE25">
        <v>20.076756</v>
      </c>
      <c r="AF25">
        <v>19.946774000000001</v>
      </c>
      <c r="AG25">
        <v>19.995943</v>
      </c>
      <c r="AH25">
        <v>20.210063999999999</v>
      </c>
      <c r="AI25">
        <v>20.325990999999998</v>
      </c>
      <c r="AJ25" s="32">
        <v>-2E-3</v>
      </c>
    </row>
    <row r="26" spans="1:36" hidden="1" x14ac:dyDescent="0.35">
      <c r="A26" t="s">
        <v>327</v>
      </c>
      <c r="B26" t="s">
        <v>328</v>
      </c>
      <c r="C26" t="s">
        <v>329</v>
      </c>
      <c r="D26" t="s">
        <v>285</v>
      </c>
    </row>
    <row r="27" spans="1:36" hidden="1" x14ac:dyDescent="0.35">
      <c r="A27" t="s">
        <v>286</v>
      </c>
      <c r="B27" t="s">
        <v>330</v>
      </c>
      <c r="C27" t="s">
        <v>331</v>
      </c>
      <c r="D27" t="s">
        <v>285</v>
      </c>
      <c r="F27">
        <v>6.4996479999999996</v>
      </c>
      <c r="G27">
        <v>7.5450480000000004</v>
      </c>
      <c r="H27">
        <v>7.6690589999999998</v>
      </c>
      <c r="I27">
        <v>9.0069090000000003</v>
      </c>
      <c r="J27">
        <v>9.5448090000000008</v>
      </c>
      <c r="K27">
        <v>10.125247</v>
      </c>
      <c r="L27">
        <v>10.896315</v>
      </c>
      <c r="M27">
        <v>11.102005999999999</v>
      </c>
      <c r="N27">
        <v>11.199668000000001</v>
      </c>
      <c r="O27">
        <v>11.354663</v>
      </c>
      <c r="P27">
        <v>11.535468</v>
      </c>
      <c r="Q27">
        <v>11.67625</v>
      </c>
      <c r="R27">
        <v>11.796419</v>
      </c>
      <c r="S27">
        <v>11.807185</v>
      </c>
      <c r="T27">
        <v>11.825611</v>
      </c>
      <c r="U27">
        <v>11.775805999999999</v>
      </c>
      <c r="V27">
        <v>11.753822</v>
      </c>
      <c r="W27">
        <v>11.954192000000001</v>
      </c>
      <c r="X27">
        <v>11.781597</v>
      </c>
      <c r="Y27">
        <v>12.306820999999999</v>
      </c>
      <c r="Z27">
        <v>12.479194</v>
      </c>
      <c r="AA27">
        <v>12.620229999999999</v>
      </c>
      <c r="AB27">
        <v>12.992585</v>
      </c>
      <c r="AC27">
        <v>13.26746</v>
      </c>
      <c r="AD27">
        <v>13.359688999999999</v>
      </c>
      <c r="AE27">
        <v>13.507016</v>
      </c>
      <c r="AF27">
        <v>13.623084</v>
      </c>
      <c r="AG27">
        <v>13.529958000000001</v>
      </c>
      <c r="AH27">
        <v>13.586679999999999</v>
      </c>
      <c r="AI27">
        <v>13.502329</v>
      </c>
      <c r="AJ27" s="32">
        <v>2.5999999999999999E-2</v>
      </c>
    </row>
    <row r="28" spans="1:36" hidden="1" x14ac:dyDescent="0.35">
      <c r="A28" t="s">
        <v>289</v>
      </c>
      <c r="B28" t="s">
        <v>332</v>
      </c>
      <c r="C28" t="s">
        <v>333</v>
      </c>
      <c r="D28" t="s">
        <v>285</v>
      </c>
      <c r="F28">
        <v>6.4996479999999996</v>
      </c>
      <c r="G28">
        <v>7.5450480000000004</v>
      </c>
      <c r="H28">
        <v>7.3876150000000003</v>
      </c>
      <c r="I28">
        <v>8.3149270000000008</v>
      </c>
      <c r="J28">
        <v>8.7993400000000008</v>
      </c>
      <c r="K28">
        <v>9.4040189999999999</v>
      </c>
      <c r="L28">
        <v>10.14255</v>
      </c>
      <c r="M28">
        <v>10.305600999999999</v>
      </c>
      <c r="N28">
        <v>10.411664999999999</v>
      </c>
      <c r="O28">
        <v>10.466866</v>
      </c>
      <c r="P28">
        <v>10.534644999999999</v>
      </c>
      <c r="Q28">
        <v>10.650861000000001</v>
      </c>
      <c r="R28">
        <v>10.694511</v>
      </c>
      <c r="S28">
        <v>10.637888</v>
      </c>
      <c r="T28">
        <v>10.666024</v>
      </c>
      <c r="U28">
        <v>10.686192999999999</v>
      </c>
      <c r="V28">
        <v>10.731628000000001</v>
      </c>
      <c r="W28">
        <v>10.864191</v>
      </c>
      <c r="X28">
        <v>10.852607000000001</v>
      </c>
      <c r="Y28">
        <v>11.172148999999999</v>
      </c>
      <c r="Z28">
        <v>11.302588</v>
      </c>
      <c r="AA28">
        <v>11.303957</v>
      </c>
      <c r="AB28">
        <v>11.522793999999999</v>
      </c>
      <c r="AC28">
        <v>11.626359000000001</v>
      </c>
      <c r="AD28">
        <v>11.732198</v>
      </c>
      <c r="AE28">
        <v>11.874768</v>
      </c>
      <c r="AF28">
        <v>11.811980999999999</v>
      </c>
      <c r="AG28">
        <v>11.888897999999999</v>
      </c>
      <c r="AH28">
        <v>12.029125000000001</v>
      </c>
      <c r="AI28">
        <v>12.149365</v>
      </c>
      <c r="AJ28" s="32">
        <v>2.1999999999999999E-2</v>
      </c>
    </row>
    <row r="29" spans="1:36" hidden="1" x14ac:dyDescent="0.35">
      <c r="A29" t="s">
        <v>299</v>
      </c>
      <c r="B29" t="s">
        <v>334</v>
      </c>
      <c r="C29" t="s">
        <v>335</v>
      </c>
      <c r="D29" t="s">
        <v>285</v>
      </c>
    </row>
    <row r="30" spans="1:36" hidden="1" x14ac:dyDescent="0.35">
      <c r="A30" t="s">
        <v>286</v>
      </c>
      <c r="B30" t="s">
        <v>336</v>
      </c>
      <c r="C30" t="s">
        <v>337</v>
      </c>
      <c r="D30" t="s">
        <v>285</v>
      </c>
      <c r="F30">
        <v>8.4290780000000005</v>
      </c>
      <c r="G30">
        <v>8.7850509999999993</v>
      </c>
      <c r="H30">
        <v>8.5034050000000008</v>
      </c>
      <c r="I30">
        <v>8.2049640000000004</v>
      </c>
      <c r="J30">
        <v>8.0622430000000005</v>
      </c>
      <c r="K30">
        <v>8.0419160000000005</v>
      </c>
      <c r="L30">
        <v>8.0816490000000005</v>
      </c>
      <c r="M30">
        <v>8.1778670000000009</v>
      </c>
      <c r="N30">
        <v>8.3321850000000008</v>
      </c>
      <c r="O30">
        <v>8.3954400000000007</v>
      </c>
      <c r="P30">
        <v>8.6591430000000003</v>
      </c>
      <c r="Q30">
        <v>8.672523</v>
      </c>
      <c r="R30">
        <v>8.7959219999999991</v>
      </c>
      <c r="S30">
        <v>8.822559</v>
      </c>
      <c r="T30">
        <v>8.7731969999999997</v>
      </c>
      <c r="U30">
        <v>8.7777849999999997</v>
      </c>
      <c r="V30">
        <v>8.8182010000000002</v>
      </c>
      <c r="W30">
        <v>8.8345149999999997</v>
      </c>
      <c r="X30">
        <v>8.8616349999999997</v>
      </c>
      <c r="Y30">
        <v>8.8764509999999994</v>
      </c>
      <c r="Z30">
        <v>8.8914580000000001</v>
      </c>
      <c r="AA30">
        <v>8.8864599999999996</v>
      </c>
      <c r="AB30">
        <v>8.8893559999999994</v>
      </c>
      <c r="AC30">
        <v>8.8661530000000006</v>
      </c>
      <c r="AD30">
        <v>8.8772649999999995</v>
      </c>
      <c r="AE30">
        <v>8.8843399999999999</v>
      </c>
      <c r="AF30">
        <v>8.8981619999999992</v>
      </c>
      <c r="AG30">
        <v>8.8989390000000004</v>
      </c>
      <c r="AH30">
        <v>8.9271860000000007</v>
      </c>
      <c r="AI30">
        <v>8.9351079999999996</v>
      </c>
      <c r="AJ30" s="32">
        <v>2E-3</v>
      </c>
    </row>
    <row r="31" spans="1:36" hidden="1" x14ac:dyDescent="0.35">
      <c r="A31" t="s">
        <v>289</v>
      </c>
      <c r="B31" t="s">
        <v>338</v>
      </c>
      <c r="C31" t="s">
        <v>339</v>
      </c>
      <c r="D31" t="s">
        <v>285</v>
      </c>
      <c r="F31">
        <v>8.4290780000000005</v>
      </c>
      <c r="G31">
        <v>8.5658619999999992</v>
      </c>
      <c r="H31">
        <v>8.1549169999999993</v>
      </c>
      <c r="I31">
        <v>7.7982459999999998</v>
      </c>
      <c r="J31">
        <v>7.6104599999999998</v>
      </c>
      <c r="K31">
        <v>7.5529849999999996</v>
      </c>
      <c r="L31">
        <v>7.5667580000000001</v>
      </c>
      <c r="M31">
        <v>7.6392939999999996</v>
      </c>
      <c r="N31">
        <v>7.7317419999999997</v>
      </c>
      <c r="O31">
        <v>7.7883269999999998</v>
      </c>
      <c r="P31">
        <v>8.0277729999999998</v>
      </c>
      <c r="Q31">
        <v>8.0530819999999999</v>
      </c>
      <c r="R31">
        <v>8.1634600000000006</v>
      </c>
      <c r="S31">
        <v>8.1790660000000006</v>
      </c>
      <c r="T31">
        <v>8.1617999999999995</v>
      </c>
      <c r="U31">
        <v>8.1372180000000007</v>
      </c>
      <c r="V31">
        <v>8.1593520000000002</v>
      </c>
      <c r="W31">
        <v>8.1493070000000003</v>
      </c>
      <c r="X31">
        <v>8.1688519999999993</v>
      </c>
      <c r="Y31">
        <v>8.1437299999999997</v>
      </c>
      <c r="Z31">
        <v>8.1564630000000005</v>
      </c>
      <c r="AA31">
        <v>8.1329860000000007</v>
      </c>
      <c r="AB31">
        <v>8.1320379999999997</v>
      </c>
      <c r="AC31">
        <v>8.126239</v>
      </c>
      <c r="AD31">
        <v>8.1562009999999994</v>
      </c>
      <c r="AE31">
        <v>8.1264369999999992</v>
      </c>
      <c r="AF31">
        <v>8.0979340000000004</v>
      </c>
      <c r="AG31">
        <v>8.0863060000000004</v>
      </c>
      <c r="AH31">
        <v>8.0920550000000002</v>
      </c>
      <c r="AI31">
        <v>8.1024829999999994</v>
      </c>
      <c r="AJ31" s="32">
        <v>-1E-3</v>
      </c>
    </row>
    <row r="32" spans="1:36" hidden="1" x14ac:dyDescent="0.35">
      <c r="A32" t="s">
        <v>306</v>
      </c>
      <c r="B32" t="s">
        <v>340</v>
      </c>
      <c r="C32" t="s">
        <v>341</v>
      </c>
      <c r="D32" t="s">
        <v>285</v>
      </c>
    </row>
    <row r="33" spans="1:36" hidden="1" x14ac:dyDescent="0.35">
      <c r="A33" t="s">
        <v>286</v>
      </c>
      <c r="B33" t="s">
        <v>342</v>
      </c>
      <c r="C33" t="s">
        <v>343</v>
      </c>
      <c r="D33" t="s">
        <v>285</v>
      </c>
      <c r="F33">
        <v>33.181457999999999</v>
      </c>
      <c r="G33">
        <v>33.079517000000003</v>
      </c>
      <c r="H33">
        <v>32.241329</v>
      </c>
      <c r="I33">
        <v>31.373341</v>
      </c>
      <c r="J33">
        <v>31.228542000000001</v>
      </c>
      <c r="K33">
        <v>31.141624</v>
      </c>
      <c r="L33">
        <v>31.166391000000001</v>
      </c>
      <c r="M33">
        <v>31.216602000000002</v>
      </c>
      <c r="N33">
        <v>31.271526000000001</v>
      </c>
      <c r="O33">
        <v>31.261889</v>
      </c>
      <c r="P33">
        <v>31.351849000000001</v>
      </c>
      <c r="Q33">
        <v>31.330065000000001</v>
      </c>
      <c r="R33">
        <v>31.495197000000001</v>
      </c>
      <c r="S33">
        <v>31.566262999999999</v>
      </c>
      <c r="T33">
        <v>31.310928000000001</v>
      </c>
      <c r="U33">
        <v>31.178249000000001</v>
      </c>
      <c r="V33">
        <v>30.962544999999999</v>
      </c>
      <c r="W33">
        <v>30.724557999999998</v>
      </c>
      <c r="X33">
        <v>30.725908</v>
      </c>
      <c r="Y33">
        <v>30.665172999999999</v>
      </c>
      <c r="Z33">
        <v>30.47064</v>
      </c>
      <c r="AA33">
        <v>30.415310000000002</v>
      </c>
      <c r="AB33">
        <v>30.327311000000002</v>
      </c>
      <c r="AC33">
        <v>30.021035999999999</v>
      </c>
      <c r="AD33">
        <v>30.000523000000001</v>
      </c>
      <c r="AE33">
        <v>29.920864000000002</v>
      </c>
      <c r="AF33">
        <v>29.756823000000001</v>
      </c>
      <c r="AG33">
        <v>29.778970999999999</v>
      </c>
      <c r="AH33">
        <v>29.682814</v>
      </c>
      <c r="AI33">
        <v>29.405483</v>
      </c>
      <c r="AJ33" s="32">
        <v>-4.0000000000000001E-3</v>
      </c>
    </row>
    <row r="34" spans="1:36" hidden="1" x14ac:dyDescent="0.35">
      <c r="A34" t="s">
        <v>289</v>
      </c>
      <c r="B34" t="s">
        <v>344</v>
      </c>
      <c r="C34" t="s">
        <v>345</v>
      </c>
      <c r="D34" t="s">
        <v>285</v>
      </c>
      <c r="F34">
        <v>33.182563999999999</v>
      </c>
      <c r="G34">
        <v>32.856521999999998</v>
      </c>
      <c r="H34">
        <v>31.692727999999999</v>
      </c>
      <c r="I34">
        <v>30.76709</v>
      </c>
      <c r="J34">
        <v>30.478434</v>
      </c>
      <c r="K34">
        <v>30.507418000000001</v>
      </c>
      <c r="L34">
        <v>30.425111999999999</v>
      </c>
      <c r="M34">
        <v>30.372768000000001</v>
      </c>
      <c r="N34">
        <v>30.256993999999999</v>
      </c>
      <c r="O34">
        <v>30.026282999999999</v>
      </c>
      <c r="P34">
        <v>30.180420000000002</v>
      </c>
      <c r="Q34">
        <v>30.038408</v>
      </c>
      <c r="R34">
        <v>30.052515</v>
      </c>
      <c r="S34">
        <v>30.096594</v>
      </c>
      <c r="T34">
        <v>29.720877000000002</v>
      </c>
      <c r="U34">
        <v>29.643474999999999</v>
      </c>
      <c r="V34">
        <v>29.525791000000002</v>
      </c>
      <c r="W34">
        <v>29.278096999999999</v>
      </c>
      <c r="X34">
        <v>29.207272</v>
      </c>
      <c r="Y34">
        <v>29.256627999999999</v>
      </c>
      <c r="Z34">
        <v>29.051109</v>
      </c>
      <c r="AA34">
        <v>28.983146999999999</v>
      </c>
      <c r="AB34">
        <v>28.890658999999999</v>
      </c>
      <c r="AC34">
        <v>28.679331000000001</v>
      </c>
      <c r="AD34">
        <v>28.588349999999998</v>
      </c>
      <c r="AE34">
        <v>28.634986999999999</v>
      </c>
      <c r="AF34">
        <v>28.376183999999999</v>
      </c>
      <c r="AG34">
        <v>28.373581000000001</v>
      </c>
      <c r="AH34">
        <v>28.262138</v>
      </c>
      <c r="AI34">
        <v>28.04496</v>
      </c>
      <c r="AJ34" s="32">
        <v>-6.0000000000000001E-3</v>
      </c>
    </row>
    <row r="35" spans="1:36" hidden="1" x14ac:dyDescent="0.35">
      <c r="A35" t="s">
        <v>346</v>
      </c>
      <c r="C35" t="s">
        <v>347</v>
      </c>
    </row>
    <row r="36" spans="1:36" hidden="1" x14ac:dyDescent="0.35">
      <c r="A36" t="s">
        <v>282</v>
      </c>
      <c r="B36" t="s">
        <v>348</v>
      </c>
      <c r="C36" t="s">
        <v>349</v>
      </c>
      <c r="D36" t="s">
        <v>285</v>
      </c>
    </row>
    <row r="37" spans="1:36" hidden="1" x14ac:dyDescent="0.35">
      <c r="A37" t="s">
        <v>286</v>
      </c>
      <c r="B37" t="s">
        <v>350</v>
      </c>
      <c r="C37" t="s">
        <v>351</v>
      </c>
      <c r="D37" t="s">
        <v>285</v>
      </c>
      <c r="F37">
        <v>13.641980999999999</v>
      </c>
      <c r="G37">
        <v>14.473858</v>
      </c>
      <c r="H37">
        <v>12.690697999999999</v>
      </c>
      <c r="I37">
        <v>12.673787000000001</v>
      </c>
      <c r="J37">
        <v>12.554607000000001</v>
      </c>
      <c r="K37">
        <v>12.704503000000001</v>
      </c>
      <c r="L37">
        <v>13.113276000000001</v>
      </c>
      <c r="M37">
        <v>13.681419999999999</v>
      </c>
      <c r="N37">
        <v>14.057202</v>
      </c>
      <c r="O37">
        <v>14.454497</v>
      </c>
      <c r="P37">
        <v>14.81035</v>
      </c>
      <c r="Q37">
        <v>15.10299</v>
      </c>
      <c r="R37">
        <v>15.386189</v>
      </c>
      <c r="S37">
        <v>15.557034</v>
      </c>
      <c r="T37">
        <v>15.672611</v>
      </c>
      <c r="U37">
        <v>15.832416</v>
      </c>
      <c r="V37">
        <v>16.038618</v>
      </c>
      <c r="W37">
        <v>16.228031000000001</v>
      </c>
      <c r="X37">
        <v>16.321314000000001</v>
      </c>
      <c r="Y37">
        <v>16.630306000000001</v>
      </c>
      <c r="Z37">
        <v>16.814444000000002</v>
      </c>
      <c r="AA37">
        <v>16.831151999999999</v>
      </c>
      <c r="AB37">
        <v>17.024878000000001</v>
      </c>
      <c r="AC37">
        <v>17.258876999999998</v>
      </c>
      <c r="AD37">
        <v>17.293581</v>
      </c>
      <c r="AE37">
        <v>17.409196999999999</v>
      </c>
      <c r="AF37">
        <v>17.486640999999999</v>
      </c>
      <c r="AG37">
        <v>17.525883</v>
      </c>
      <c r="AH37">
        <v>17.502065999999999</v>
      </c>
      <c r="AI37">
        <v>17.474976999999999</v>
      </c>
      <c r="AJ37" s="32">
        <v>8.9999999999999993E-3</v>
      </c>
    </row>
    <row r="38" spans="1:36" hidden="1" x14ac:dyDescent="0.35">
      <c r="A38" t="s">
        <v>289</v>
      </c>
      <c r="B38" t="s">
        <v>352</v>
      </c>
      <c r="C38" t="s">
        <v>353</v>
      </c>
      <c r="D38" t="s">
        <v>285</v>
      </c>
      <c r="F38">
        <v>13.641980999999999</v>
      </c>
      <c r="G38">
        <v>13.992362</v>
      </c>
      <c r="H38">
        <v>11.771789</v>
      </c>
      <c r="I38">
        <v>11.15362</v>
      </c>
      <c r="J38">
        <v>10.811741</v>
      </c>
      <c r="K38">
        <v>10.731718000000001</v>
      </c>
      <c r="L38">
        <v>10.797969999999999</v>
      </c>
      <c r="M38">
        <v>11.039766999999999</v>
      </c>
      <c r="N38">
        <v>11.332568999999999</v>
      </c>
      <c r="O38">
        <v>11.526113</v>
      </c>
      <c r="P38">
        <v>11.663323999999999</v>
      </c>
      <c r="Q38">
        <v>11.997527</v>
      </c>
      <c r="R38">
        <v>12.319461</v>
      </c>
      <c r="S38">
        <v>12.392175999999999</v>
      </c>
      <c r="T38">
        <v>12.381451</v>
      </c>
      <c r="U38">
        <v>12.434854</v>
      </c>
      <c r="V38">
        <v>12.583729999999999</v>
      </c>
      <c r="W38">
        <v>12.800808999999999</v>
      </c>
      <c r="X38">
        <v>12.860516000000001</v>
      </c>
      <c r="Y38">
        <v>13.125033</v>
      </c>
      <c r="Z38">
        <v>13.201523</v>
      </c>
      <c r="AA38">
        <v>13.236583</v>
      </c>
      <c r="AB38">
        <v>13.286612</v>
      </c>
      <c r="AC38">
        <v>13.309353</v>
      </c>
      <c r="AD38">
        <v>13.332618999999999</v>
      </c>
      <c r="AE38">
        <v>13.316136</v>
      </c>
      <c r="AF38">
        <v>13.240876</v>
      </c>
      <c r="AG38">
        <v>13.175625999999999</v>
      </c>
      <c r="AH38">
        <v>13.271592</v>
      </c>
      <c r="AI38">
        <v>13.297623</v>
      </c>
      <c r="AJ38" s="32">
        <v>-1E-3</v>
      </c>
    </row>
    <row r="39" spans="1:36" hidden="1" x14ac:dyDescent="0.35">
      <c r="A39" t="s">
        <v>292</v>
      </c>
      <c r="B39" t="s">
        <v>354</v>
      </c>
      <c r="C39" t="s">
        <v>355</v>
      </c>
      <c r="D39" t="s">
        <v>285</v>
      </c>
    </row>
    <row r="40" spans="1:36" hidden="1" x14ac:dyDescent="0.35">
      <c r="A40" t="s">
        <v>286</v>
      </c>
      <c r="B40" t="s">
        <v>356</v>
      </c>
      <c r="C40" t="s">
        <v>357</v>
      </c>
      <c r="D40" t="s">
        <v>285</v>
      </c>
      <c r="F40">
        <v>21.717592</v>
      </c>
      <c r="G40">
        <v>22.039539000000001</v>
      </c>
      <c r="H40">
        <v>20.641483000000001</v>
      </c>
      <c r="I40">
        <v>20.962847</v>
      </c>
      <c r="J40">
        <v>20.404408</v>
      </c>
      <c r="K40">
        <v>19.875136999999999</v>
      </c>
      <c r="L40">
        <v>19.434904</v>
      </c>
      <c r="M40">
        <v>19.630016000000001</v>
      </c>
      <c r="N40">
        <v>19.755396000000001</v>
      </c>
      <c r="O40">
        <v>19.726908000000002</v>
      </c>
      <c r="P40">
        <v>20.012304</v>
      </c>
      <c r="Q40">
        <v>20.121642999999999</v>
      </c>
      <c r="R40">
        <v>20.205687000000001</v>
      </c>
      <c r="S40">
        <v>20.256615</v>
      </c>
      <c r="T40">
        <v>20.359558</v>
      </c>
      <c r="U40">
        <v>20.540993</v>
      </c>
      <c r="V40">
        <v>20.765974</v>
      </c>
      <c r="W40">
        <v>20.902947999999999</v>
      </c>
      <c r="X40">
        <v>20.978275</v>
      </c>
      <c r="Y40">
        <v>21.181328000000001</v>
      </c>
      <c r="Z40">
        <v>21.295487999999999</v>
      </c>
      <c r="AA40">
        <v>21.316614000000001</v>
      </c>
      <c r="AB40">
        <v>21.578562000000002</v>
      </c>
      <c r="AC40">
        <v>21.864398999999999</v>
      </c>
      <c r="AD40">
        <v>21.975715999999998</v>
      </c>
      <c r="AE40">
        <v>22.162797999999999</v>
      </c>
      <c r="AF40">
        <v>22.218653</v>
      </c>
      <c r="AG40">
        <v>22.172478000000002</v>
      </c>
      <c r="AH40">
        <v>22.151848000000001</v>
      </c>
      <c r="AI40">
        <v>22.079557000000001</v>
      </c>
      <c r="AJ40" s="32">
        <v>1E-3</v>
      </c>
    </row>
    <row r="41" spans="1:36" hidden="1" x14ac:dyDescent="0.35">
      <c r="A41" t="s">
        <v>289</v>
      </c>
      <c r="B41" t="s">
        <v>358</v>
      </c>
      <c r="C41" t="s">
        <v>359</v>
      </c>
      <c r="D41" t="s">
        <v>285</v>
      </c>
      <c r="F41">
        <v>21.717596</v>
      </c>
      <c r="G41">
        <v>22.039874999999999</v>
      </c>
      <c r="H41">
        <v>20.203257000000001</v>
      </c>
      <c r="I41">
        <v>20.040848</v>
      </c>
      <c r="J41">
        <v>19.411981999999998</v>
      </c>
      <c r="K41">
        <v>18.891684999999999</v>
      </c>
      <c r="L41">
        <v>18.500257000000001</v>
      </c>
      <c r="M41">
        <v>18.651226000000001</v>
      </c>
      <c r="N41">
        <v>18.724854000000001</v>
      </c>
      <c r="O41">
        <v>18.660799000000001</v>
      </c>
      <c r="P41">
        <v>18.706764</v>
      </c>
      <c r="Q41">
        <v>18.767229</v>
      </c>
      <c r="R41">
        <v>18.782779999999999</v>
      </c>
      <c r="S41">
        <v>18.618399</v>
      </c>
      <c r="T41">
        <v>18.598707000000001</v>
      </c>
      <c r="U41">
        <v>18.583763000000001</v>
      </c>
      <c r="V41">
        <v>18.603335999999999</v>
      </c>
      <c r="W41">
        <v>18.684469</v>
      </c>
      <c r="X41">
        <v>18.695808</v>
      </c>
      <c r="Y41">
        <v>18.999936999999999</v>
      </c>
      <c r="Z41">
        <v>19.138024999999999</v>
      </c>
      <c r="AA41">
        <v>19.139999</v>
      </c>
      <c r="AB41">
        <v>19.409081</v>
      </c>
      <c r="AC41">
        <v>19.516932000000001</v>
      </c>
      <c r="AD41">
        <v>19.561458999999999</v>
      </c>
      <c r="AE41">
        <v>19.784485</v>
      </c>
      <c r="AF41">
        <v>19.662642999999999</v>
      </c>
      <c r="AG41">
        <v>19.718187</v>
      </c>
      <c r="AH41">
        <v>19.937725</v>
      </c>
      <c r="AI41">
        <v>20.060811999999999</v>
      </c>
      <c r="AJ41" s="32">
        <v>-3.0000000000000001E-3</v>
      </c>
    </row>
    <row r="42" spans="1:36" hidden="1" x14ac:dyDescent="0.35">
      <c r="A42" t="s">
        <v>327</v>
      </c>
      <c r="B42" t="s">
        <v>360</v>
      </c>
      <c r="C42" t="s">
        <v>361</v>
      </c>
      <c r="D42" t="s">
        <v>285</v>
      </c>
    </row>
    <row r="43" spans="1:36" hidden="1" x14ac:dyDescent="0.35">
      <c r="A43" t="s">
        <v>286</v>
      </c>
      <c r="B43" t="s">
        <v>362</v>
      </c>
      <c r="C43" t="s">
        <v>363</v>
      </c>
      <c r="D43" t="s">
        <v>285</v>
      </c>
      <c r="F43">
        <v>7.0809300000000004</v>
      </c>
      <c r="G43">
        <v>8.2805689999999998</v>
      </c>
      <c r="H43">
        <v>8.6274110000000004</v>
      </c>
      <c r="I43">
        <v>10.170450000000001</v>
      </c>
      <c r="J43">
        <v>10.904265000000001</v>
      </c>
      <c r="K43">
        <v>11.724563</v>
      </c>
      <c r="L43">
        <v>12.707344000000001</v>
      </c>
      <c r="M43">
        <v>12.934339</v>
      </c>
      <c r="N43">
        <v>13.054074</v>
      </c>
      <c r="O43">
        <v>13.224273999999999</v>
      </c>
      <c r="P43">
        <v>13.425761</v>
      </c>
      <c r="Q43">
        <v>13.580392</v>
      </c>
      <c r="R43">
        <v>13.715005</v>
      </c>
      <c r="S43">
        <v>13.739121000000001</v>
      </c>
      <c r="T43">
        <v>13.774988</v>
      </c>
      <c r="U43">
        <v>13.73387</v>
      </c>
      <c r="V43">
        <v>13.700761</v>
      </c>
      <c r="W43">
        <v>13.938072999999999</v>
      </c>
      <c r="X43">
        <v>13.809683</v>
      </c>
      <c r="Y43">
        <v>14.32342</v>
      </c>
      <c r="Z43">
        <v>14.502770999999999</v>
      </c>
      <c r="AA43">
        <v>14.646573</v>
      </c>
      <c r="AB43">
        <v>15.016595000000001</v>
      </c>
      <c r="AC43">
        <v>15.268723</v>
      </c>
      <c r="AD43">
        <v>15.355473</v>
      </c>
      <c r="AE43">
        <v>15.52731</v>
      </c>
      <c r="AF43">
        <v>15.604209000000001</v>
      </c>
      <c r="AG43">
        <v>15.572099</v>
      </c>
      <c r="AH43">
        <v>15.601445</v>
      </c>
      <c r="AI43">
        <v>15.553457</v>
      </c>
      <c r="AJ43" s="32">
        <v>2.8000000000000001E-2</v>
      </c>
    </row>
    <row r="44" spans="1:36" hidden="1" x14ac:dyDescent="0.35">
      <c r="A44" t="s">
        <v>289</v>
      </c>
      <c r="B44" t="s">
        <v>364</v>
      </c>
      <c r="C44" t="s">
        <v>365</v>
      </c>
      <c r="D44" t="s">
        <v>285</v>
      </c>
      <c r="F44">
        <v>7.080832</v>
      </c>
      <c r="G44">
        <v>8.2753040000000002</v>
      </c>
      <c r="H44">
        <v>8.3243430000000007</v>
      </c>
      <c r="I44">
        <v>9.4731830000000006</v>
      </c>
      <c r="J44">
        <v>10.149798000000001</v>
      </c>
      <c r="K44">
        <v>10.970148</v>
      </c>
      <c r="L44">
        <v>11.933546</v>
      </c>
      <c r="M44">
        <v>12.093351</v>
      </c>
      <c r="N44">
        <v>12.210751999999999</v>
      </c>
      <c r="O44">
        <v>12.284881</v>
      </c>
      <c r="P44">
        <v>12.381603999999999</v>
      </c>
      <c r="Q44">
        <v>12.501567</v>
      </c>
      <c r="R44">
        <v>12.567572</v>
      </c>
      <c r="S44">
        <v>12.524343999999999</v>
      </c>
      <c r="T44">
        <v>12.560009000000001</v>
      </c>
      <c r="U44">
        <v>12.579178000000001</v>
      </c>
      <c r="V44">
        <v>12.617974999999999</v>
      </c>
      <c r="W44">
        <v>12.754882</v>
      </c>
      <c r="X44">
        <v>12.772966</v>
      </c>
      <c r="Y44">
        <v>13.086154000000001</v>
      </c>
      <c r="Z44">
        <v>13.229787999999999</v>
      </c>
      <c r="AA44">
        <v>13.238129000000001</v>
      </c>
      <c r="AB44">
        <v>13.458830000000001</v>
      </c>
      <c r="AC44">
        <v>13.573238999999999</v>
      </c>
      <c r="AD44">
        <v>13.637244000000001</v>
      </c>
      <c r="AE44">
        <v>13.825117000000001</v>
      </c>
      <c r="AF44">
        <v>13.746757000000001</v>
      </c>
      <c r="AG44">
        <v>13.800036</v>
      </c>
      <c r="AH44">
        <v>13.957831000000001</v>
      </c>
      <c r="AI44">
        <v>14.086149000000001</v>
      </c>
      <c r="AJ44" s="32">
        <v>2.4E-2</v>
      </c>
    </row>
    <row r="45" spans="1:36" hidden="1" x14ac:dyDescent="0.35">
      <c r="A45" t="s">
        <v>299</v>
      </c>
      <c r="B45" t="s">
        <v>366</v>
      </c>
      <c r="C45" t="s">
        <v>367</v>
      </c>
      <c r="D45" t="s">
        <v>285</v>
      </c>
    </row>
    <row r="46" spans="1:36" hidden="1" x14ac:dyDescent="0.35">
      <c r="A46" t="s">
        <v>286</v>
      </c>
      <c r="B46" t="s">
        <v>368</v>
      </c>
      <c r="C46" t="s">
        <v>369</v>
      </c>
      <c r="D46" t="s">
        <v>285</v>
      </c>
      <c r="F46">
        <v>5.058338</v>
      </c>
      <c r="G46">
        <v>4.8437520000000003</v>
      </c>
      <c r="H46">
        <v>4.5386829999999998</v>
      </c>
      <c r="I46">
        <v>4.209384</v>
      </c>
      <c r="J46">
        <v>4.0375170000000002</v>
      </c>
      <c r="K46">
        <v>4.0147069999999996</v>
      </c>
      <c r="L46">
        <v>4.0930689999999998</v>
      </c>
      <c r="M46">
        <v>4.2376550000000002</v>
      </c>
      <c r="N46">
        <v>4.3584199999999997</v>
      </c>
      <c r="O46">
        <v>4.4436090000000004</v>
      </c>
      <c r="P46">
        <v>4.4874809999999998</v>
      </c>
      <c r="Q46">
        <v>4.5111030000000003</v>
      </c>
      <c r="R46">
        <v>4.5799029999999998</v>
      </c>
      <c r="S46">
        <v>4.5750729999999997</v>
      </c>
      <c r="T46">
        <v>4.555599</v>
      </c>
      <c r="U46">
        <v>4.5583809999999998</v>
      </c>
      <c r="V46">
        <v>4.5741949999999996</v>
      </c>
      <c r="W46">
        <v>4.5830659999999996</v>
      </c>
      <c r="X46">
        <v>4.5871269999999997</v>
      </c>
      <c r="Y46">
        <v>4.6105159999999996</v>
      </c>
      <c r="Z46">
        <v>4.6173349999999997</v>
      </c>
      <c r="AA46">
        <v>4.5962500000000004</v>
      </c>
      <c r="AB46">
        <v>4.5913380000000004</v>
      </c>
      <c r="AC46">
        <v>4.5461539999999996</v>
      </c>
      <c r="AD46">
        <v>4.5336100000000004</v>
      </c>
      <c r="AE46">
        <v>4.5259549999999997</v>
      </c>
      <c r="AF46">
        <v>4.5232239999999999</v>
      </c>
      <c r="AG46">
        <v>4.5260439999999997</v>
      </c>
      <c r="AH46">
        <v>4.5164429999999998</v>
      </c>
      <c r="AI46">
        <v>4.5123629999999997</v>
      </c>
      <c r="AJ46" s="32">
        <v>-4.0000000000000001E-3</v>
      </c>
    </row>
    <row r="47" spans="1:36" hidden="1" x14ac:dyDescent="0.35">
      <c r="A47" t="s">
        <v>289</v>
      </c>
      <c r="B47" t="s">
        <v>370</v>
      </c>
      <c r="C47" t="s">
        <v>371</v>
      </c>
      <c r="D47" t="s">
        <v>285</v>
      </c>
      <c r="F47">
        <v>5.0620130000000003</v>
      </c>
      <c r="G47">
        <v>4.5790579999999999</v>
      </c>
      <c r="H47">
        <v>4.131596</v>
      </c>
      <c r="I47">
        <v>3.7269770000000002</v>
      </c>
      <c r="J47">
        <v>3.5305529999999998</v>
      </c>
      <c r="K47">
        <v>3.4568629999999998</v>
      </c>
      <c r="L47">
        <v>3.4782410000000001</v>
      </c>
      <c r="M47">
        <v>3.590881</v>
      </c>
      <c r="N47">
        <v>3.6625100000000002</v>
      </c>
      <c r="O47">
        <v>3.7226859999999999</v>
      </c>
      <c r="P47">
        <v>3.7202809999999999</v>
      </c>
      <c r="Q47">
        <v>3.7221109999999999</v>
      </c>
      <c r="R47">
        <v>3.8037019999999999</v>
      </c>
      <c r="S47">
        <v>3.805221</v>
      </c>
      <c r="T47">
        <v>3.7731729999999999</v>
      </c>
      <c r="U47">
        <v>3.7558889999999998</v>
      </c>
      <c r="V47">
        <v>3.7479719999999999</v>
      </c>
      <c r="W47">
        <v>3.7191420000000002</v>
      </c>
      <c r="X47">
        <v>3.7277990000000001</v>
      </c>
      <c r="Y47">
        <v>3.6891750000000001</v>
      </c>
      <c r="Z47">
        <v>3.6635559999999998</v>
      </c>
      <c r="AA47">
        <v>3.6106250000000002</v>
      </c>
      <c r="AB47">
        <v>3.5891510000000002</v>
      </c>
      <c r="AC47">
        <v>3.5694530000000002</v>
      </c>
      <c r="AD47">
        <v>3.5628129999999998</v>
      </c>
      <c r="AE47">
        <v>3.5472039999999998</v>
      </c>
      <c r="AF47">
        <v>3.5190610000000002</v>
      </c>
      <c r="AG47">
        <v>3.5135019999999999</v>
      </c>
      <c r="AH47">
        <v>3.5205869999999999</v>
      </c>
      <c r="AI47">
        <v>3.529922</v>
      </c>
      <c r="AJ47" s="32">
        <v>-1.2E-2</v>
      </c>
    </row>
    <row r="48" spans="1:36" hidden="1" x14ac:dyDescent="0.35">
      <c r="A48" t="s">
        <v>372</v>
      </c>
      <c r="B48" t="s">
        <v>373</v>
      </c>
      <c r="C48" t="s">
        <v>374</v>
      </c>
      <c r="D48" t="s">
        <v>285</v>
      </c>
    </row>
    <row r="49" spans="1:36" hidden="1" x14ac:dyDescent="0.35">
      <c r="A49" t="s">
        <v>286</v>
      </c>
      <c r="B49" t="s">
        <v>375</v>
      </c>
      <c r="C49" t="s">
        <v>376</v>
      </c>
      <c r="D49" t="s">
        <v>285</v>
      </c>
      <c r="F49">
        <v>3.9200170000000001</v>
      </c>
      <c r="G49">
        <v>3.520448</v>
      </c>
      <c r="H49">
        <v>3.3495240000000002</v>
      </c>
      <c r="I49">
        <v>3.1881349999999999</v>
      </c>
      <c r="J49">
        <v>3.096409</v>
      </c>
      <c r="K49">
        <v>3.03288</v>
      </c>
      <c r="L49">
        <v>3.0056090000000002</v>
      </c>
      <c r="M49">
        <v>3.0067390000000001</v>
      </c>
      <c r="N49">
        <v>3.0179010000000002</v>
      </c>
      <c r="O49">
        <v>3.0464850000000001</v>
      </c>
      <c r="P49">
        <v>3.0680510000000001</v>
      </c>
      <c r="Q49">
        <v>3.100158</v>
      </c>
      <c r="R49">
        <v>3.1251690000000001</v>
      </c>
      <c r="S49">
        <v>3.1477789999999999</v>
      </c>
      <c r="T49">
        <v>3.1733889999999998</v>
      </c>
      <c r="U49">
        <v>3.20092</v>
      </c>
      <c r="V49">
        <v>3.2328570000000001</v>
      </c>
      <c r="W49">
        <v>3.2593830000000001</v>
      </c>
      <c r="X49">
        <v>3.2843460000000002</v>
      </c>
      <c r="Y49">
        <v>3.312316</v>
      </c>
      <c r="Z49">
        <v>3.3372099999999998</v>
      </c>
      <c r="AA49">
        <v>3.3597380000000001</v>
      </c>
      <c r="AB49">
        <v>3.3827820000000002</v>
      </c>
      <c r="AC49">
        <v>3.4101669999999999</v>
      </c>
      <c r="AD49">
        <v>3.4379360000000001</v>
      </c>
      <c r="AE49">
        <v>3.4673980000000002</v>
      </c>
      <c r="AF49">
        <v>3.493941</v>
      </c>
      <c r="AG49">
        <v>3.5140889999999998</v>
      </c>
      <c r="AH49">
        <v>3.5360510000000001</v>
      </c>
      <c r="AI49">
        <v>3.5649459999999999</v>
      </c>
      <c r="AJ49" s="32">
        <v>-3.0000000000000001E-3</v>
      </c>
    </row>
    <row r="50" spans="1:36" hidden="1" x14ac:dyDescent="0.35">
      <c r="A50" t="s">
        <v>289</v>
      </c>
      <c r="B50" t="s">
        <v>377</v>
      </c>
      <c r="C50" t="s">
        <v>378</v>
      </c>
      <c r="D50" t="s">
        <v>285</v>
      </c>
      <c r="F50">
        <v>3.9207879999999999</v>
      </c>
      <c r="G50">
        <v>3.5090910000000002</v>
      </c>
      <c r="H50">
        <v>3.3398840000000001</v>
      </c>
      <c r="I50">
        <v>3.1762739999999998</v>
      </c>
      <c r="J50">
        <v>3.0831780000000002</v>
      </c>
      <c r="K50">
        <v>3.0253160000000001</v>
      </c>
      <c r="L50">
        <v>2.9964879999999998</v>
      </c>
      <c r="M50">
        <v>2.9870779999999999</v>
      </c>
      <c r="N50">
        <v>2.9963099999999998</v>
      </c>
      <c r="O50">
        <v>3.0227889999999999</v>
      </c>
      <c r="P50">
        <v>3.0410539999999999</v>
      </c>
      <c r="Q50">
        <v>3.0713330000000001</v>
      </c>
      <c r="R50">
        <v>3.0945469999999999</v>
      </c>
      <c r="S50">
        <v>3.1131859999999998</v>
      </c>
      <c r="T50">
        <v>3.1374309999999999</v>
      </c>
      <c r="U50">
        <v>3.1629</v>
      </c>
      <c r="V50">
        <v>3.1930610000000001</v>
      </c>
      <c r="W50">
        <v>3.2172700000000001</v>
      </c>
      <c r="X50">
        <v>3.2424409999999999</v>
      </c>
      <c r="Y50">
        <v>3.2676419999999999</v>
      </c>
      <c r="Z50">
        <v>3.292227</v>
      </c>
      <c r="AA50">
        <v>3.3126829999999998</v>
      </c>
      <c r="AB50">
        <v>3.336605</v>
      </c>
      <c r="AC50">
        <v>3.3637169999999998</v>
      </c>
      <c r="AD50">
        <v>3.3926379999999998</v>
      </c>
      <c r="AE50">
        <v>3.4193340000000001</v>
      </c>
      <c r="AF50">
        <v>3.4473379999999998</v>
      </c>
      <c r="AG50">
        <v>3.4729049999999999</v>
      </c>
      <c r="AH50">
        <v>3.4959600000000002</v>
      </c>
      <c r="AI50">
        <v>3.5198299999999998</v>
      </c>
      <c r="AJ50" s="32">
        <v>-4.0000000000000001E-3</v>
      </c>
    </row>
    <row r="51" spans="1:36" hidden="1" x14ac:dyDescent="0.35">
      <c r="A51" t="s">
        <v>379</v>
      </c>
      <c r="B51" t="s">
        <v>380</v>
      </c>
      <c r="C51" t="s">
        <v>381</v>
      </c>
      <c r="D51" t="s">
        <v>285</v>
      </c>
    </row>
    <row r="52" spans="1:36" hidden="1" x14ac:dyDescent="0.35">
      <c r="A52" t="s">
        <v>286</v>
      </c>
      <c r="B52" t="s">
        <v>382</v>
      </c>
      <c r="C52" t="s">
        <v>383</v>
      </c>
      <c r="D52" t="s">
        <v>285</v>
      </c>
      <c r="F52">
        <v>2.6913619999999998</v>
      </c>
      <c r="G52">
        <v>2.6784919999999999</v>
      </c>
      <c r="H52">
        <v>2.687243</v>
      </c>
      <c r="I52">
        <v>2.6920799999999998</v>
      </c>
      <c r="J52">
        <v>2.6904690000000002</v>
      </c>
      <c r="K52">
        <v>2.679824</v>
      </c>
      <c r="L52">
        <v>2.6693829999999998</v>
      </c>
      <c r="M52">
        <v>2.6692969999999998</v>
      </c>
      <c r="N52">
        <v>2.669826</v>
      </c>
      <c r="O52">
        <v>2.6714820000000001</v>
      </c>
      <c r="P52">
        <v>2.6752500000000001</v>
      </c>
      <c r="Q52">
        <v>2.6778050000000002</v>
      </c>
      <c r="R52">
        <v>2.681765</v>
      </c>
      <c r="S52">
        <v>2.6836820000000001</v>
      </c>
      <c r="T52">
        <v>2.6802320000000002</v>
      </c>
      <c r="U52">
        <v>2.6780460000000001</v>
      </c>
      <c r="V52">
        <v>2.6773039999999999</v>
      </c>
      <c r="W52">
        <v>2.684161</v>
      </c>
      <c r="X52">
        <v>2.6877710000000001</v>
      </c>
      <c r="Y52">
        <v>2.6928589999999999</v>
      </c>
      <c r="Z52">
        <v>2.6985399999999999</v>
      </c>
      <c r="AA52">
        <v>2.694407</v>
      </c>
      <c r="AB52">
        <v>2.6979850000000001</v>
      </c>
      <c r="AC52">
        <v>2.7035749999999998</v>
      </c>
      <c r="AD52">
        <v>2.7096719999999999</v>
      </c>
      <c r="AE52">
        <v>2.714696</v>
      </c>
      <c r="AF52">
        <v>2.7177090000000002</v>
      </c>
      <c r="AG52">
        <v>2.7195010000000002</v>
      </c>
      <c r="AH52">
        <v>2.7240500000000001</v>
      </c>
      <c r="AI52">
        <v>2.728364</v>
      </c>
      <c r="AJ52" s="32">
        <v>0</v>
      </c>
    </row>
    <row r="53" spans="1:36" hidden="1" x14ac:dyDescent="0.35">
      <c r="A53" t="s">
        <v>289</v>
      </c>
      <c r="B53" t="s">
        <v>384</v>
      </c>
      <c r="C53" t="s">
        <v>385</v>
      </c>
      <c r="D53" t="s">
        <v>285</v>
      </c>
      <c r="F53">
        <v>2.724062</v>
      </c>
      <c r="G53">
        <v>2.6691060000000002</v>
      </c>
      <c r="H53">
        <v>2.6792349999999998</v>
      </c>
      <c r="I53">
        <v>2.6852680000000002</v>
      </c>
      <c r="J53">
        <v>2.6798380000000002</v>
      </c>
      <c r="K53">
        <v>2.662922</v>
      </c>
      <c r="L53">
        <v>2.6545109999999998</v>
      </c>
      <c r="M53">
        <v>2.6473529999999998</v>
      </c>
      <c r="N53">
        <v>2.6433759999999999</v>
      </c>
      <c r="O53">
        <v>2.6403020000000001</v>
      </c>
      <c r="P53">
        <v>2.6407310000000002</v>
      </c>
      <c r="Q53">
        <v>2.6417549999999999</v>
      </c>
      <c r="R53">
        <v>2.6375350000000002</v>
      </c>
      <c r="S53">
        <v>2.6401249999999998</v>
      </c>
      <c r="T53">
        <v>2.634941</v>
      </c>
      <c r="U53">
        <v>2.6272660000000001</v>
      </c>
      <c r="V53">
        <v>2.622646</v>
      </c>
      <c r="W53">
        <v>2.6323810000000001</v>
      </c>
      <c r="X53">
        <v>2.630312</v>
      </c>
      <c r="Y53">
        <v>2.6322709999999998</v>
      </c>
      <c r="Z53">
        <v>2.6340020000000002</v>
      </c>
      <c r="AA53">
        <v>2.635615</v>
      </c>
      <c r="AB53">
        <v>2.6382560000000002</v>
      </c>
      <c r="AC53">
        <v>2.6349119999999999</v>
      </c>
      <c r="AD53">
        <v>2.6381169999999998</v>
      </c>
      <c r="AE53">
        <v>2.6422659999999998</v>
      </c>
      <c r="AF53">
        <v>2.6440190000000001</v>
      </c>
      <c r="AG53">
        <v>2.6465040000000002</v>
      </c>
      <c r="AH53">
        <v>2.6504159999999999</v>
      </c>
      <c r="AI53">
        <v>2.6542569999999999</v>
      </c>
      <c r="AJ53" s="32">
        <v>-1E-3</v>
      </c>
    </row>
    <row r="54" spans="1:36" hidden="1" x14ac:dyDescent="0.35">
      <c r="A54" t="s">
        <v>386</v>
      </c>
      <c r="B54" t="s">
        <v>387</v>
      </c>
      <c r="C54" t="s">
        <v>388</v>
      </c>
      <c r="D54" t="s">
        <v>285</v>
      </c>
    </row>
    <row r="55" spans="1:36" hidden="1" x14ac:dyDescent="0.35">
      <c r="A55" t="s">
        <v>286</v>
      </c>
      <c r="B55" t="s">
        <v>389</v>
      </c>
      <c r="C55" t="s">
        <v>390</v>
      </c>
      <c r="D55" t="s">
        <v>285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391</v>
      </c>
    </row>
    <row r="56" spans="1:36" hidden="1" x14ac:dyDescent="0.35">
      <c r="A56" t="s">
        <v>289</v>
      </c>
      <c r="B56" t="s">
        <v>392</v>
      </c>
      <c r="C56" t="s">
        <v>393</v>
      </c>
      <c r="D56" t="s">
        <v>285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391</v>
      </c>
    </row>
    <row r="57" spans="1:36" hidden="1" x14ac:dyDescent="0.35">
      <c r="A57" t="s">
        <v>306</v>
      </c>
      <c r="B57" t="s">
        <v>394</v>
      </c>
      <c r="C57" t="s">
        <v>395</v>
      </c>
      <c r="D57" t="s">
        <v>285</v>
      </c>
    </row>
    <row r="58" spans="1:36" hidden="1" x14ac:dyDescent="0.35">
      <c r="A58" t="s">
        <v>286</v>
      </c>
      <c r="B58" t="s">
        <v>396</v>
      </c>
      <c r="C58" t="s">
        <v>397</v>
      </c>
      <c r="D58" t="s">
        <v>285</v>
      </c>
      <c r="F58">
        <v>21.928906999999999</v>
      </c>
      <c r="G58">
        <v>21.733944000000001</v>
      </c>
      <c r="H58">
        <v>20.806636999999998</v>
      </c>
      <c r="I58">
        <v>20.106590000000001</v>
      </c>
      <c r="J58">
        <v>19.872136999999999</v>
      </c>
      <c r="K58">
        <v>19.646685000000002</v>
      </c>
      <c r="L58">
        <v>19.638335999999999</v>
      </c>
      <c r="M58">
        <v>19.723905999999999</v>
      </c>
      <c r="N58">
        <v>19.746979</v>
      </c>
      <c r="O58">
        <v>19.778036</v>
      </c>
      <c r="P58">
        <v>19.792736000000001</v>
      </c>
      <c r="Q58">
        <v>19.816956000000001</v>
      </c>
      <c r="R58">
        <v>19.859048999999999</v>
      </c>
      <c r="S58">
        <v>19.875495999999998</v>
      </c>
      <c r="T58">
        <v>19.709748999999999</v>
      </c>
      <c r="U58">
        <v>19.657364000000001</v>
      </c>
      <c r="V58">
        <v>19.516327</v>
      </c>
      <c r="W58">
        <v>19.411086999999998</v>
      </c>
      <c r="X58">
        <v>19.374485</v>
      </c>
      <c r="Y58">
        <v>19.334475000000001</v>
      </c>
      <c r="Z58">
        <v>19.258859999999999</v>
      </c>
      <c r="AA58">
        <v>19.185390000000002</v>
      </c>
      <c r="AB58">
        <v>19.08062</v>
      </c>
      <c r="AC58">
        <v>18.929935</v>
      </c>
      <c r="AD58">
        <v>18.866458999999999</v>
      </c>
      <c r="AE58">
        <v>18.805063000000001</v>
      </c>
      <c r="AF58">
        <v>18.745100000000001</v>
      </c>
      <c r="AG58">
        <v>18.726257</v>
      </c>
      <c r="AH58">
        <v>18.667366000000001</v>
      </c>
      <c r="AI58">
        <v>18.553787</v>
      </c>
      <c r="AJ58" s="32">
        <v>-6.0000000000000001E-3</v>
      </c>
    </row>
    <row r="59" spans="1:36" hidden="1" x14ac:dyDescent="0.35">
      <c r="A59" t="s">
        <v>289</v>
      </c>
      <c r="B59" t="s">
        <v>398</v>
      </c>
      <c r="C59" t="s">
        <v>399</v>
      </c>
      <c r="D59" t="s">
        <v>285</v>
      </c>
      <c r="F59">
        <v>21.927994000000002</v>
      </c>
      <c r="G59">
        <v>21.585089</v>
      </c>
      <c r="H59">
        <v>20.277943</v>
      </c>
      <c r="I59">
        <v>19.561266</v>
      </c>
      <c r="J59">
        <v>19.292390999999999</v>
      </c>
      <c r="K59">
        <v>19.112497000000001</v>
      </c>
      <c r="L59">
        <v>19.015357999999999</v>
      </c>
      <c r="M59">
        <v>18.998131000000001</v>
      </c>
      <c r="N59">
        <v>18.974181999999999</v>
      </c>
      <c r="O59">
        <v>18.887629</v>
      </c>
      <c r="P59">
        <v>18.915541000000001</v>
      </c>
      <c r="Q59">
        <v>18.862363999999999</v>
      </c>
      <c r="R59">
        <v>18.845984000000001</v>
      </c>
      <c r="S59">
        <v>18.842058000000002</v>
      </c>
      <c r="T59">
        <v>18.643763</v>
      </c>
      <c r="U59">
        <v>18.563534000000001</v>
      </c>
      <c r="V59">
        <v>18.469801</v>
      </c>
      <c r="W59">
        <v>18.341698000000001</v>
      </c>
      <c r="X59">
        <v>18.275448000000001</v>
      </c>
      <c r="Y59">
        <v>18.264654</v>
      </c>
      <c r="Z59">
        <v>18.171143000000001</v>
      </c>
      <c r="AA59">
        <v>18.083984000000001</v>
      </c>
      <c r="AB59">
        <v>17.97167</v>
      </c>
      <c r="AC59">
        <v>17.858173000000001</v>
      </c>
      <c r="AD59">
        <v>17.789005</v>
      </c>
      <c r="AE59">
        <v>17.750544000000001</v>
      </c>
      <c r="AF59">
        <v>17.617249999999999</v>
      </c>
      <c r="AG59">
        <v>17.565087999999999</v>
      </c>
      <c r="AH59">
        <v>17.486483</v>
      </c>
      <c r="AI59">
        <v>17.416916000000001</v>
      </c>
      <c r="AJ59" s="32">
        <v>-8.0000000000000002E-3</v>
      </c>
    </row>
    <row r="60" spans="1:36" hidden="1" x14ac:dyDescent="0.35">
      <c r="A60" t="s">
        <v>400</v>
      </c>
      <c r="C60" t="s">
        <v>401</v>
      </c>
    </row>
    <row r="61" spans="1:36" hidden="1" x14ac:dyDescent="0.35">
      <c r="A61" t="s">
        <v>282</v>
      </c>
      <c r="B61" t="s">
        <v>402</v>
      </c>
      <c r="C61" t="s">
        <v>403</v>
      </c>
      <c r="D61" t="s">
        <v>285</v>
      </c>
    </row>
    <row r="62" spans="1:36" hidden="1" x14ac:dyDescent="0.35">
      <c r="A62" t="s">
        <v>286</v>
      </c>
      <c r="B62" t="s">
        <v>404</v>
      </c>
      <c r="C62" t="s">
        <v>405</v>
      </c>
      <c r="D62" t="s">
        <v>285</v>
      </c>
      <c r="F62">
        <v>17.743065000000001</v>
      </c>
      <c r="G62">
        <v>18.353211999999999</v>
      </c>
      <c r="H62">
        <v>16.844335999999998</v>
      </c>
      <c r="I62">
        <v>16.846771</v>
      </c>
      <c r="J62">
        <v>16.747129000000001</v>
      </c>
      <c r="K62">
        <v>16.877106000000001</v>
      </c>
      <c r="L62">
        <v>17.222747999999999</v>
      </c>
      <c r="M62">
        <v>17.693674000000001</v>
      </c>
      <c r="N62">
        <v>17.996701999999999</v>
      </c>
      <c r="O62">
        <v>18.316544</v>
      </c>
      <c r="P62">
        <v>18.937857000000001</v>
      </c>
      <c r="Q62">
        <v>19.167159999999999</v>
      </c>
      <c r="R62">
        <v>19.435755</v>
      </c>
      <c r="S62">
        <v>19.566013000000002</v>
      </c>
      <c r="T62">
        <v>19.653292</v>
      </c>
      <c r="U62">
        <v>19.776052</v>
      </c>
      <c r="V62">
        <v>19.934294000000001</v>
      </c>
      <c r="W62">
        <v>20.078189999999999</v>
      </c>
      <c r="X62">
        <v>20.146626999999999</v>
      </c>
      <c r="Y62">
        <v>20.383576999999999</v>
      </c>
      <c r="Z62">
        <v>20.520250000000001</v>
      </c>
      <c r="AA62">
        <v>20.528459999999999</v>
      </c>
      <c r="AB62">
        <v>20.675032000000002</v>
      </c>
      <c r="AC62">
        <v>20.850231000000001</v>
      </c>
      <c r="AD62">
        <v>20.871931</v>
      </c>
      <c r="AE62">
        <v>20.957460000000001</v>
      </c>
      <c r="AF62">
        <v>21.013263999999999</v>
      </c>
      <c r="AG62">
        <v>21.040365000000001</v>
      </c>
      <c r="AH62">
        <v>21.019850000000002</v>
      </c>
      <c r="AI62">
        <v>20.997412000000001</v>
      </c>
      <c r="AJ62" s="32">
        <v>6.0000000000000001E-3</v>
      </c>
    </row>
    <row r="63" spans="1:36" hidden="1" x14ac:dyDescent="0.35">
      <c r="A63" t="s">
        <v>289</v>
      </c>
      <c r="B63" t="s">
        <v>406</v>
      </c>
      <c r="C63" t="s">
        <v>407</v>
      </c>
      <c r="D63" t="s">
        <v>285</v>
      </c>
      <c r="F63">
        <v>17.743079999999999</v>
      </c>
      <c r="G63">
        <v>17.957788000000001</v>
      </c>
      <c r="H63">
        <v>16.054048999999999</v>
      </c>
      <c r="I63">
        <v>15.528476</v>
      </c>
      <c r="J63">
        <v>15.231049000000001</v>
      </c>
      <c r="K63">
        <v>15.164016</v>
      </c>
      <c r="L63">
        <v>15.225768</v>
      </c>
      <c r="M63">
        <v>15.443237</v>
      </c>
      <c r="N63">
        <v>15.701692</v>
      </c>
      <c r="O63">
        <v>15.869065000000001</v>
      </c>
      <c r="P63">
        <v>16.323536000000001</v>
      </c>
      <c r="Q63">
        <v>16.660784</v>
      </c>
      <c r="R63">
        <v>16.934072</v>
      </c>
      <c r="S63">
        <v>16.99024</v>
      </c>
      <c r="T63">
        <v>16.977383</v>
      </c>
      <c r="U63">
        <v>17.021298999999999</v>
      </c>
      <c r="V63">
        <v>17.146478999999999</v>
      </c>
      <c r="W63">
        <v>17.328082999999999</v>
      </c>
      <c r="X63">
        <v>17.374006000000001</v>
      </c>
      <c r="Y63">
        <v>17.595098</v>
      </c>
      <c r="Z63">
        <v>17.653980000000001</v>
      </c>
      <c r="AA63">
        <v>17.679825000000001</v>
      </c>
      <c r="AB63">
        <v>17.719080000000002</v>
      </c>
      <c r="AC63">
        <v>17.735385999999998</v>
      </c>
      <c r="AD63">
        <v>17.752634</v>
      </c>
      <c r="AE63">
        <v>17.736450000000001</v>
      </c>
      <c r="AF63">
        <v>17.671130999999999</v>
      </c>
      <c r="AG63">
        <v>17.615193999999999</v>
      </c>
      <c r="AH63">
        <v>17.695381000000001</v>
      </c>
      <c r="AI63">
        <v>17.714333</v>
      </c>
      <c r="AJ63" s="32">
        <v>0</v>
      </c>
    </row>
    <row r="64" spans="1:36" hidden="1" x14ac:dyDescent="0.35">
      <c r="A64" t="s">
        <v>408</v>
      </c>
      <c r="B64" t="s">
        <v>409</v>
      </c>
      <c r="C64" t="s">
        <v>410</v>
      </c>
      <c r="D64" t="s">
        <v>285</v>
      </c>
    </row>
    <row r="65" spans="1:36" hidden="1" x14ac:dyDescent="0.35">
      <c r="A65" t="s">
        <v>286</v>
      </c>
      <c r="B65" t="s">
        <v>411</v>
      </c>
      <c r="C65" t="s">
        <v>412</v>
      </c>
      <c r="D65" t="s">
        <v>285</v>
      </c>
      <c r="F65">
        <v>25.695416999999999</v>
      </c>
      <c r="G65">
        <v>25.688790999999998</v>
      </c>
      <c r="H65">
        <v>25.836414000000001</v>
      </c>
      <c r="I65">
        <v>25.612317999999998</v>
      </c>
      <c r="J65">
        <v>25.306771999999999</v>
      </c>
      <c r="K65">
        <v>25.590133999999999</v>
      </c>
      <c r="L65">
        <v>25.919636000000001</v>
      </c>
      <c r="M65">
        <v>26.238963999999999</v>
      </c>
      <c r="N65">
        <v>26.470624999999998</v>
      </c>
      <c r="O65">
        <v>27.160715</v>
      </c>
      <c r="P65">
        <v>27.897373000000002</v>
      </c>
      <c r="Q65">
        <v>28.258593000000001</v>
      </c>
      <c r="R65">
        <v>28.425256999999998</v>
      </c>
      <c r="S65">
        <v>28.903063</v>
      </c>
      <c r="T65">
        <v>29.074985999999999</v>
      </c>
      <c r="U65">
        <v>29.116539</v>
      </c>
      <c r="V65">
        <v>29.250895</v>
      </c>
      <c r="W65">
        <v>29.627222</v>
      </c>
      <c r="X65">
        <v>29.616657</v>
      </c>
      <c r="Y65">
        <v>29.849672000000002</v>
      </c>
      <c r="Z65">
        <v>30.063628999999999</v>
      </c>
      <c r="AA65">
        <v>30.083044000000001</v>
      </c>
      <c r="AB65">
        <v>30.376201999999999</v>
      </c>
      <c r="AC65">
        <v>30.671841000000001</v>
      </c>
      <c r="AD65">
        <v>30.775278</v>
      </c>
      <c r="AE65">
        <v>31.038913999999998</v>
      </c>
      <c r="AF65">
        <v>31.145315</v>
      </c>
      <c r="AG65">
        <v>31.068113</v>
      </c>
      <c r="AH65">
        <v>31.098154000000001</v>
      </c>
      <c r="AI65">
        <v>31.095053</v>
      </c>
      <c r="AJ65" s="32">
        <v>7.0000000000000001E-3</v>
      </c>
    </row>
    <row r="66" spans="1:36" hidden="1" x14ac:dyDescent="0.35">
      <c r="A66" t="s">
        <v>289</v>
      </c>
      <c r="B66" t="s">
        <v>413</v>
      </c>
      <c r="C66" t="s">
        <v>414</v>
      </c>
      <c r="D66" t="s">
        <v>285</v>
      </c>
      <c r="F66">
        <v>25.745090000000001</v>
      </c>
      <c r="G66">
        <v>25.706903000000001</v>
      </c>
      <c r="H66">
        <v>25.356708999999999</v>
      </c>
      <c r="I66">
        <v>24.558899</v>
      </c>
      <c r="J66">
        <v>24.210408999999999</v>
      </c>
      <c r="K66">
        <v>24.435638000000001</v>
      </c>
      <c r="L66">
        <v>24.787898999999999</v>
      </c>
      <c r="M66">
        <v>24.789072000000001</v>
      </c>
      <c r="N66">
        <v>25.020025</v>
      </c>
      <c r="O66">
        <v>25.428881000000001</v>
      </c>
      <c r="P66">
        <v>26.051714</v>
      </c>
      <c r="Q66">
        <v>26.328291</v>
      </c>
      <c r="R66">
        <v>26.206679999999999</v>
      </c>
      <c r="S66">
        <v>26.366322</v>
      </c>
      <c r="T66">
        <v>26.435879</v>
      </c>
      <c r="U66">
        <v>26.271286</v>
      </c>
      <c r="V66">
        <v>26.104963000000001</v>
      </c>
      <c r="W66">
        <v>26.566258999999999</v>
      </c>
      <c r="X66">
        <v>26.591702999999999</v>
      </c>
      <c r="Y66">
        <v>27.215042</v>
      </c>
      <c r="Z66">
        <v>27.360689000000001</v>
      </c>
      <c r="AA66">
        <v>27.416464000000001</v>
      </c>
      <c r="AB66">
        <v>27.59412</v>
      </c>
      <c r="AC66">
        <v>27.728311999999999</v>
      </c>
      <c r="AD66">
        <v>27.759098000000002</v>
      </c>
      <c r="AE66">
        <v>27.687951999999999</v>
      </c>
      <c r="AF66">
        <v>27.588608000000001</v>
      </c>
      <c r="AG66">
        <v>27.740219</v>
      </c>
      <c r="AH66">
        <v>28.030804</v>
      </c>
      <c r="AI66">
        <v>28.294004000000001</v>
      </c>
      <c r="AJ66" s="32">
        <v>3.0000000000000001E-3</v>
      </c>
    </row>
    <row r="67" spans="1:36" hidden="1" x14ac:dyDescent="0.35">
      <c r="A67" t="s">
        <v>415</v>
      </c>
      <c r="B67" t="s">
        <v>416</v>
      </c>
      <c r="C67" t="s">
        <v>417</v>
      </c>
      <c r="D67" t="s">
        <v>285</v>
      </c>
    </row>
    <row r="68" spans="1:36" hidden="1" x14ac:dyDescent="0.35">
      <c r="A68" t="s">
        <v>286</v>
      </c>
      <c r="B68" t="s">
        <v>418</v>
      </c>
      <c r="C68" t="s">
        <v>419</v>
      </c>
      <c r="D68" t="s">
        <v>285</v>
      </c>
      <c r="F68">
        <v>25.844168</v>
      </c>
      <c r="G68">
        <v>24.781488</v>
      </c>
      <c r="H68">
        <v>22.174645999999999</v>
      </c>
      <c r="I68">
        <v>22.028466999999999</v>
      </c>
      <c r="J68">
        <v>21.806013</v>
      </c>
      <c r="K68">
        <v>22.036182</v>
      </c>
      <c r="L68">
        <v>22.299558999999999</v>
      </c>
      <c r="M68">
        <v>22.540606</v>
      </c>
      <c r="N68">
        <v>22.709772000000001</v>
      </c>
      <c r="O68">
        <v>23.270976999999998</v>
      </c>
      <c r="P68">
        <v>24.016300000000001</v>
      </c>
      <c r="Q68">
        <v>24.260103000000001</v>
      </c>
      <c r="R68">
        <v>24.461062999999999</v>
      </c>
      <c r="S68">
        <v>24.650679</v>
      </c>
      <c r="T68">
        <v>24.743463999999999</v>
      </c>
      <c r="U68">
        <v>24.919360999999999</v>
      </c>
      <c r="V68">
        <v>25.075544000000001</v>
      </c>
      <c r="W68">
        <v>25.350567000000002</v>
      </c>
      <c r="X68">
        <v>25.363993000000001</v>
      </c>
      <c r="Y68">
        <v>25.563175000000001</v>
      </c>
      <c r="Z68">
        <v>25.725124000000001</v>
      </c>
      <c r="AA68">
        <v>25.766110999999999</v>
      </c>
      <c r="AB68">
        <v>26.021811</v>
      </c>
      <c r="AC68">
        <v>26.267887000000002</v>
      </c>
      <c r="AD68">
        <v>26.352080999999998</v>
      </c>
      <c r="AE68">
        <v>26.563110000000002</v>
      </c>
      <c r="AF68">
        <v>26.644928</v>
      </c>
      <c r="AG68">
        <v>26.573322000000001</v>
      </c>
      <c r="AH68">
        <v>26.589043</v>
      </c>
      <c r="AI68">
        <v>26.583838</v>
      </c>
      <c r="AJ68" s="32">
        <v>1E-3</v>
      </c>
    </row>
    <row r="69" spans="1:36" hidden="1" x14ac:dyDescent="0.35">
      <c r="A69" t="s">
        <v>289</v>
      </c>
      <c r="B69" t="s">
        <v>420</v>
      </c>
      <c r="C69" t="s">
        <v>421</v>
      </c>
      <c r="D69" t="s">
        <v>285</v>
      </c>
      <c r="F69">
        <v>25.844142999999999</v>
      </c>
      <c r="G69">
        <v>24.781305</v>
      </c>
      <c r="H69">
        <v>21.813583000000001</v>
      </c>
      <c r="I69">
        <v>21.206372999999999</v>
      </c>
      <c r="J69">
        <v>20.899450000000002</v>
      </c>
      <c r="K69">
        <v>20.987883</v>
      </c>
      <c r="L69">
        <v>21.235415</v>
      </c>
      <c r="M69">
        <v>21.310711000000001</v>
      </c>
      <c r="N69">
        <v>21.420186999999999</v>
      </c>
      <c r="O69">
        <v>21.682842000000001</v>
      </c>
      <c r="P69">
        <v>22.270643</v>
      </c>
      <c r="Q69">
        <v>22.509530999999999</v>
      </c>
      <c r="R69">
        <v>22.524139000000002</v>
      </c>
      <c r="S69">
        <v>22.513508000000002</v>
      </c>
      <c r="T69">
        <v>22.515556</v>
      </c>
      <c r="U69">
        <v>22.521771999999999</v>
      </c>
      <c r="V69">
        <v>22.458767000000002</v>
      </c>
      <c r="W69">
        <v>22.610132</v>
      </c>
      <c r="X69">
        <v>22.654007</v>
      </c>
      <c r="Y69">
        <v>23.042057</v>
      </c>
      <c r="Z69">
        <v>23.170622000000002</v>
      </c>
      <c r="AA69">
        <v>23.213038999999998</v>
      </c>
      <c r="AB69">
        <v>23.397974000000001</v>
      </c>
      <c r="AC69">
        <v>23.522293000000001</v>
      </c>
      <c r="AD69">
        <v>23.557791000000002</v>
      </c>
      <c r="AE69">
        <v>23.708731</v>
      </c>
      <c r="AF69">
        <v>23.555761</v>
      </c>
      <c r="AG69">
        <v>23.649891</v>
      </c>
      <c r="AH69">
        <v>23.912431999999999</v>
      </c>
      <c r="AI69">
        <v>24.133607999999999</v>
      </c>
      <c r="AJ69" s="32">
        <v>-2E-3</v>
      </c>
    </row>
    <row r="70" spans="1:36" hidden="1" x14ac:dyDescent="0.35">
      <c r="A70" t="s">
        <v>422</v>
      </c>
      <c r="B70" t="s">
        <v>423</v>
      </c>
      <c r="C70" t="s">
        <v>424</v>
      </c>
      <c r="D70" t="s">
        <v>285</v>
      </c>
    </row>
    <row r="71" spans="1:36" hidden="1" x14ac:dyDescent="0.35">
      <c r="A71" t="s">
        <v>286</v>
      </c>
      <c r="B71" t="s">
        <v>425</v>
      </c>
      <c r="C71" t="s">
        <v>426</v>
      </c>
      <c r="D71" t="s">
        <v>285</v>
      </c>
      <c r="F71">
        <v>14.697266000000001</v>
      </c>
      <c r="G71">
        <v>15.363607</v>
      </c>
      <c r="H71">
        <v>14.341670000000001</v>
      </c>
      <c r="I71">
        <v>15.514149</v>
      </c>
      <c r="J71">
        <v>15.575315</v>
      </c>
      <c r="K71">
        <v>15.722424999999999</v>
      </c>
      <c r="L71">
        <v>16.00432</v>
      </c>
      <c r="M71">
        <v>16.282055</v>
      </c>
      <c r="N71">
        <v>16.451191000000001</v>
      </c>
      <c r="O71">
        <v>16.394136</v>
      </c>
      <c r="P71">
        <v>16.879512999999999</v>
      </c>
      <c r="Q71">
        <v>17.063628999999999</v>
      </c>
      <c r="R71">
        <v>17.174807000000001</v>
      </c>
      <c r="S71">
        <v>17.343786000000001</v>
      </c>
      <c r="T71">
        <v>17.456037999999999</v>
      </c>
      <c r="U71">
        <v>17.653061000000001</v>
      </c>
      <c r="V71">
        <v>17.909936999999999</v>
      </c>
      <c r="W71">
        <v>18.089289000000001</v>
      </c>
      <c r="X71">
        <v>18.193235000000001</v>
      </c>
      <c r="Y71">
        <v>18.380554</v>
      </c>
      <c r="Z71">
        <v>18.522734</v>
      </c>
      <c r="AA71">
        <v>18.563686000000001</v>
      </c>
      <c r="AB71">
        <v>18.855331</v>
      </c>
      <c r="AC71">
        <v>19.166589999999999</v>
      </c>
      <c r="AD71">
        <v>19.275404000000002</v>
      </c>
      <c r="AE71">
        <v>19.484832999999998</v>
      </c>
      <c r="AF71">
        <v>19.576267000000001</v>
      </c>
      <c r="AG71">
        <v>19.548249999999999</v>
      </c>
      <c r="AH71">
        <v>19.589796</v>
      </c>
      <c r="AI71">
        <v>19.531642999999999</v>
      </c>
      <c r="AJ71" s="32">
        <v>0.01</v>
      </c>
    </row>
    <row r="72" spans="1:36" hidden="1" x14ac:dyDescent="0.35">
      <c r="A72" t="s">
        <v>289</v>
      </c>
      <c r="B72" t="s">
        <v>427</v>
      </c>
      <c r="C72" t="s">
        <v>428</v>
      </c>
      <c r="D72" t="s">
        <v>285</v>
      </c>
      <c r="F72">
        <v>14.697266000000001</v>
      </c>
      <c r="G72">
        <v>15.363604</v>
      </c>
      <c r="H72">
        <v>13.901659</v>
      </c>
      <c r="I72">
        <v>14.517587000000001</v>
      </c>
      <c r="J72">
        <v>14.551928999999999</v>
      </c>
      <c r="K72">
        <v>14.743841</v>
      </c>
      <c r="L72">
        <v>15.031955999999999</v>
      </c>
      <c r="M72">
        <v>15.271636000000001</v>
      </c>
      <c r="N72">
        <v>15.41033</v>
      </c>
      <c r="O72">
        <v>15.363085999999999</v>
      </c>
      <c r="P72">
        <v>15.574414000000001</v>
      </c>
      <c r="Q72">
        <v>15.719237</v>
      </c>
      <c r="R72">
        <v>15.704466999999999</v>
      </c>
      <c r="S72">
        <v>15.561396999999999</v>
      </c>
      <c r="T72">
        <v>15.589862</v>
      </c>
      <c r="U72">
        <v>15.568960000000001</v>
      </c>
      <c r="V72">
        <v>15.610766999999999</v>
      </c>
      <c r="W72">
        <v>15.783207000000001</v>
      </c>
      <c r="X72">
        <v>15.792808000000001</v>
      </c>
      <c r="Y72">
        <v>16.136666999999999</v>
      </c>
      <c r="Z72">
        <v>16.290006999999999</v>
      </c>
      <c r="AA72">
        <v>16.294150999999999</v>
      </c>
      <c r="AB72">
        <v>16.625146999999998</v>
      </c>
      <c r="AC72">
        <v>16.767897000000001</v>
      </c>
      <c r="AD72">
        <v>16.842213000000001</v>
      </c>
      <c r="AE72">
        <v>17.065719999999999</v>
      </c>
      <c r="AF72">
        <v>16.965527999999999</v>
      </c>
      <c r="AG72">
        <v>17.044737000000001</v>
      </c>
      <c r="AH72">
        <v>17.306128999999999</v>
      </c>
      <c r="AI72">
        <v>17.459461000000001</v>
      </c>
      <c r="AJ72" s="32">
        <v>6.0000000000000001E-3</v>
      </c>
    </row>
    <row r="73" spans="1:36" hidden="1" x14ac:dyDescent="0.35">
      <c r="A73" t="s">
        <v>429</v>
      </c>
      <c r="B73" t="s">
        <v>430</v>
      </c>
      <c r="C73" t="s">
        <v>431</v>
      </c>
      <c r="D73" t="s">
        <v>285</v>
      </c>
    </row>
    <row r="74" spans="1:36" hidden="1" x14ac:dyDescent="0.35">
      <c r="A74" t="s">
        <v>286</v>
      </c>
      <c r="B74" t="s">
        <v>432</v>
      </c>
      <c r="C74" t="s">
        <v>433</v>
      </c>
      <c r="D74" t="s">
        <v>285</v>
      </c>
      <c r="F74">
        <v>23.712284</v>
      </c>
      <c r="G74">
        <v>22.80678</v>
      </c>
      <c r="H74">
        <v>21.999676000000001</v>
      </c>
      <c r="I74">
        <v>22.781410000000001</v>
      </c>
      <c r="J74">
        <v>22.755514000000002</v>
      </c>
      <c r="K74">
        <v>22.731127000000001</v>
      </c>
      <c r="L74">
        <v>22.790234000000002</v>
      </c>
      <c r="M74">
        <v>22.969232999999999</v>
      </c>
      <c r="N74">
        <v>23.103688999999999</v>
      </c>
      <c r="O74">
        <v>23.066965</v>
      </c>
      <c r="P74">
        <v>23.680237000000002</v>
      </c>
      <c r="Q74">
        <v>23.777031000000001</v>
      </c>
      <c r="R74">
        <v>23.908148000000001</v>
      </c>
      <c r="S74">
        <v>23.947967999999999</v>
      </c>
      <c r="T74">
        <v>24.047305999999999</v>
      </c>
      <c r="U74">
        <v>24.229137000000001</v>
      </c>
      <c r="V74">
        <v>24.429452999999999</v>
      </c>
      <c r="W74">
        <v>24.563376999999999</v>
      </c>
      <c r="X74">
        <v>24.651755999999999</v>
      </c>
      <c r="Y74">
        <v>24.855468999999999</v>
      </c>
      <c r="Z74">
        <v>24.970320000000001</v>
      </c>
      <c r="AA74">
        <v>24.982422</v>
      </c>
      <c r="AB74">
        <v>25.243137000000001</v>
      </c>
      <c r="AC74">
        <v>25.529237999999999</v>
      </c>
      <c r="AD74">
        <v>25.632002</v>
      </c>
      <c r="AE74">
        <v>25.813853999999999</v>
      </c>
      <c r="AF74">
        <v>25.873512000000002</v>
      </c>
      <c r="AG74">
        <v>25.822967999999999</v>
      </c>
      <c r="AH74">
        <v>25.801915999999999</v>
      </c>
      <c r="AI74">
        <v>25.740952</v>
      </c>
      <c r="AJ74" s="32">
        <v>3.0000000000000001E-3</v>
      </c>
    </row>
    <row r="75" spans="1:36" hidden="1" x14ac:dyDescent="0.35">
      <c r="A75" t="s">
        <v>289</v>
      </c>
      <c r="B75" t="s">
        <v>434</v>
      </c>
      <c r="C75" t="s">
        <v>435</v>
      </c>
      <c r="D75" t="s">
        <v>285</v>
      </c>
      <c r="F75">
        <v>23.712284</v>
      </c>
      <c r="G75">
        <v>22.806929</v>
      </c>
      <c r="H75">
        <v>21.699465</v>
      </c>
      <c r="I75">
        <v>22.004792999999999</v>
      </c>
      <c r="J75">
        <v>21.936724000000002</v>
      </c>
      <c r="K75">
        <v>21.899819999999998</v>
      </c>
      <c r="L75">
        <v>22.005116000000001</v>
      </c>
      <c r="M75">
        <v>22.131117</v>
      </c>
      <c r="N75">
        <v>22.232814999999999</v>
      </c>
      <c r="O75">
        <v>22.198446000000001</v>
      </c>
      <c r="P75">
        <v>22.628504</v>
      </c>
      <c r="Q75">
        <v>22.724466</v>
      </c>
      <c r="R75">
        <v>22.701747999999998</v>
      </c>
      <c r="S75">
        <v>22.510905999999999</v>
      </c>
      <c r="T75">
        <v>22.503975000000001</v>
      </c>
      <c r="U75">
        <v>22.515813999999999</v>
      </c>
      <c r="V75">
        <v>22.550863</v>
      </c>
      <c r="W75">
        <v>22.609835</v>
      </c>
      <c r="X75">
        <v>22.611699999999999</v>
      </c>
      <c r="Y75">
        <v>22.896619999999999</v>
      </c>
      <c r="Z75">
        <v>23.034863000000001</v>
      </c>
      <c r="AA75">
        <v>23.054853000000001</v>
      </c>
      <c r="AB75">
        <v>23.297436000000001</v>
      </c>
      <c r="AC75">
        <v>23.339137999999998</v>
      </c>
      <c r="AD75">
        <v>23.404610000000002</v>
      </c>
      <c r="AE75">
        <v>23.614198999999999</v>
      </c>
      <c r="AF75">
        <v>23.514706</v>
      </c>
      <c r="AG75">
        <v>23.580010999999999</v>
      </c>
      <c r="AH75">
        <v>23.810101</v>
      </c>
      <c r="AI75">
        <v>23.921423000000001</v>
      </c>
      <c r="AJ75" s="32">
        <v>0</v>
      </c>
    </row>
    <row r="76" spans="1:36" hidden="1" x14ac:dyDescent="0.35">
      <c r="A76" t="s">
        <v>327</v>
      </c>
      <c r="B76" t="s">
        <v>436</v>
      </c>
      <c r="C76" t="s">
        <v>437</v>
      </c>
      <c r="D76" t="s">
        <v>285</v>
      </c>
    </row>
    <row r="77" spans="1:36" hidden="1" x14ac:dyDescent="0.35">
      <c r="A77" t="s">
        <v>286</v>
      </c>
      <c r="B77" t="s">
        <v>438</v>
      </c>
      <c r="C77" t="s">
        <v>439</v>
      </c>
      <c r="D77" t="s">
        <v>285</v>
      </c>
      <c r="F77">
        <v>12.338293</v>
      </c>
      <c r="G77">
        <v>10.431569</v>
      </c>
      <c r="H77">
        <v>12.855511</v>
      </c>
      <c r="I77">
        <v>13.754292</v>
      </c>
      <c r="J77">
        <v>13.924185</v>
      </c>
      <c r="K77">
        <v>14.096988</v>
      </c>
      <c r="L77">
        <v>14.445067</v>
      </c>
      <c r="M77">
        <v>14.624426</v>
      </c>
      <c r="N77">
        <v>14.726324999999999</v>
      </c>
      <c r="O77">
        <v>14.846792000000001</v>
      </c>
      <c r="P77">
        <v>15.074237</v>
      </c>
      <c r="Q77">
        <v>15.182178</v>
      </c>
      <c r="R77">
        <v>15.312533999999999</v>
      </c>
      <c r="S77">
        <v>15.326589999999999</v>
      </c>
      <c r="T77">
        <v>15.360639000000001</v>
      </c>
      <c r="U77">
        <v>15.345945</v>
      </c>
      <c r="V77">
        <v>15.379968</v>
      </c>
      <c r="W77">
        <v>15.568699000000001</v>
      </c>
      <c r="X77">
        <v>15.517137999999999</v>
      </c>
      <c r="Y77">
        <v>15.843856000000001</v>
      </c>
      <c r="Z77">
        <v>15.974829</v>
      </c>
      <c r="AA77">
        <v>16.059837000000002</v>
      </c>
      <c r="AB77">
        <v>16.365839000000001</v>
      </c>
      <c r="AC77">
        <v>16.582623999999999</v>
      </c>
      <c r="AD77">
        <v>16.677778</v>
      </c>
      <c r="AE77">
        <v>16.827002</v>
      </c>
      <c r="AF77">
        <v>16.881416000000002</v>
      </c>
      <c r="AG77">
        <v>16.852664999999998</v>
      </c>
      <c r="AH77">
        <v>16.886154000000001</v>
      </c>
      <c r="AI77">
        <v>16.847871999999999</v>
      </c>
      <c r="AJ77" s="32">
        <v>1.0999999999999999E-2</v>
      </c>
    </row>
    <row r="78" spans="1:36" hidden="1" x14ac:dyDescent="0.35">
      <c r="A78" t="s">
        <v>289</v>
      </c>
      <c r="B78" t="s">
        <v>440</v>
      </c>
      <c r="C78" t="s">
        <v>441</v>
      </c>
      <c r="D78" t="s">
        <v>285</v>
      </c>
      <c r="F78">
        <v>12.338385000000001</v>
      </c>
      <c r="G78">
        <v>10.429959999999999</v>
      </c>
      <c r="H78">
        <v>12.531725</v>
      </c>
      <c r="I78">
        <v>13.073649</v>
      </c>
      <c r="J78">
        <v>13.192307</v>
      </c>
      <c r="K78">
        <v>13.303330000000001</v>
      </c>
      <c r="L78">
        <v>13.651875</v>
      </c>
      <c r="M78">
        <v>13.739428999999999</v>
      </c>
      <c r="N78">
        <v>13.819215</v>
      </c>
      <c r="O78">
        <v>13.851736000000001</v>
      </c>
      <c r="P78">
        <v>14.025370000000001</v>
      </c>
      <c r="Q78">
        <v>14.095095000000001</v>
      </c>
      <c r="R78">
        <v>14.108091999999999</v>
      </c>
      <c r="S78">
        <v>14.051819999999999</v>
      </c>
      <c r="T78">
        <v>14.066053999999999</v>
      </c>
      <c r="U78">
        <v>14.073639</v>
      </c>
      <c r="V78">
        <v>14.078124000000001</v>
      </c>
      <c r="W78">
        <v>14.201138</v>
      </c>
      <c r="X78">
        <v>14.20515</v>
      </c>
      <c r="Y78">
        <v>14.483172</v>
      </c>
      <c r="Z78">
        <v>14.60026</v>
      </c>
      <c r="AA78">
        <v>14.59822</v>
      </c>
      <c r="AB78">
        <v>14.790195000000001</v>
      </c>
      <c r="AC78">
        <v>14.885249999999999</v>
      </c>
      <c r="AD78">
        <v>14.923064999999999</v>
      </c>
      <c r="AE78">
        <v>15.096579999999999</v>
      </c>
      <c r="AF78">
        <v>15.022470999999999</v>
      </c>
      <c r="AG78">
        <v>15.048507000000001</v>
      </c>
      <c r="AH78">
        <v>15.182944000000001</v>
      </c>
      <c r="AI78">
        <v>15.287488</v>
      </c>
      <c r="AJ78" s="32">
        <v>7.0000000000000001E-3</v>
      </c>
    </row>
    <row r="79" spans="1:36" hidden="1" x14ac:dyDescent="0.35">
      <c r="A79" t="s">
        <v>299</v>
      </c>
      <c r="B79" t="s">
        <v>442</v>
      </c>
      <c r="C79" t="s">
        <v>443</v>
      </c>
      <c r="D79" t="s">
        <v>285</v>
      </c>
    </row>
    <row r="80" spans="1:36" hidden="1" x14ac:dyDescent="0.35">
      <c r="A80" t="s">
        <v>286</v>
      </c>
      <c r="B80" t="s">
        <v>444</v>
      </c>
      <c r="C80" t="s">
        <v>445</v>
      </c>
      <c r="D80" t="s">
        <v>285</v>
      </c>
      <c r="F80">
        <v>14.643957</v>
      </c>
      <c r="G80">
        <v>14.627293</v>
      </c>
      <c r="H80">
        <v>13.911484</v>
      </c>
      <c r="I80">
        <v>13.368217</v>
      </c>
      <c r="J80">
        <v>12.965358999999999</v>
      </c>
      <c r="K80">
        <v>12.6686</v>
      </c>
      <c r="L80">
        <v>12.454831</v>
      </c>
      <c r="M80">
        <v>12.319433999999999</v>
      </c>
      <c r="N80">
        <v>12.187999</v>
      </c>
      <c r="O80">
        <v>12.029752</v>
      </c>
      <c r="P80">
        <v>12.687059</v>
      </c>
      <c r="Q80">
        <v>12.505188</v>
      </c>
      <c r="R80">
        <v>12.50421</v>
      </c>
      <c r="S80">
        <v>12.353992</v>
      </c>
      <c r="T80">
        <v>12.178941999999999</v>
      </c>
      <c r="U80">
        <v>12.063815999999999</v>
      </c>
      <c r="V80">
        <v>11.961293</v>
      </c>
      <c r="W80">
        <v>11.869705</v>
      </c>
      <c r="X80">
        <v>11.776801000000001</v>
      </c>
      <c r="Y80">
        <v>11.748467</v>
      </c>
      <c r="Z80">
        <v>11.704108</v>
      </c>
      <c r="AA80">
        <v>11.622999999999999</v>
      </c>
      <c r="AB80">
        <v>11.589791</v>
      </c>
      <c r="AC80">
        <v>11.533381</v>
      </c>
      <c r="AD80">
        <v>11.489757000000001</v>
      </c>
      <c r="AE80">
        <v>11.459210000000001</v>
      </c>
      <c r="AF80">
        <v>11.430422</v>
      </c>
      <c r="AG80">
        <v>11.384506</v>
      </c>
      <c r="AH80">
        <v>11.345622000000001</v>
      </c>
      <c r="AI80">
        <v>11.302823999999999</v>
      </c>
      <c r="AJ80" s="32">
        <v>-8.9999999999999993E-3</v>
      </c>
    </row>
    <row r="81" spans="1:36" hidden="1" x14ac:dyDescent="0.35">
      <c r="A81" t="s">
        <v>289</v>
      </c>
      <c r="B81" t="s">
        <v>446</v>
      </c>
      <c r="C81" t="s">
        <v>447</v>
      </c>
      <c r="D81" t="s">
        <v>285</v>
      </c>
      <c r="F81">
        <v>14.628410000000001</v>
      </c>
      <c r="G81">
        <v>14.352505000000001</v>
      </c>
      <c r="H81">
        <v>13.512142000000001</v>
      </c>
      <c r="I81">
        <v>12.892299</v>
      </c>
      <c r="J81">
        <v>12.521584000000001</v>
      </c>
      <c r="K81">
        <v>12.159072999999999</v>
      </c>
      <c r="L81">
        <v>11.880008999999999</v>
      </c>
      <c r="M81">
        <v>11.676574</v>
      </c>
      <c r="N81">
        <v>11.462016999999999</v>
      </c>
      <c r="O81">
        <v>11.2722</v>
      </c>
      <c r="P81">
        <v>11.876848000000001</v>
      </c>
      <c r="Q81">
        <v>11.776059</v>
      </c>
      <c r="R81">
        <v>11.668011999999999</v>
      </c>
      <c r="S81">
        <v>11.50404</v>
      </c>
      <c r="T81">
        <v>11.313235000000001</v>
      </c>
      <c r="U81">
        <v>11.16093</v>
      </c>
      <c r="V81">
        <v>11.019365000000001</v>
      </c>
      <c r="W81">
        <v>10.883368000000001</v>
      </c>
      <c r="X81">
        <v>10.789282</v>
      </c>
      <c r="Y81">
        <v>10.68557</v>
      </c>
      <c r="Z81">
        <v>10.59407</v>
      </c>
      <c r="AA81">
        <v>10.468552000000001</v>
      </c>
      <c r="AB81">
        <v>10.415789</v>
      </c>
      <c r="AC81">
        <v>10.362095999999999</v>
      </c>
      <c r="AD81">
        <v>10.308344999999999</v>
      </c>
      <c r="AE81">
        <v>10.268988999999999</v>
      </c>
      <c r="AF81">
        <v>10.194915</v>
      </c>
      <c r="AG81">
        <v>10.152169000000001</v>
      </c>
      <c r="AH81">
        <v>10.140269</v>
      </c>
      <c r="AI81">
        <v>10.127151</v>
      </c>
      <c r="AJ81" s="32">
        <v>-1.2999999999999999E-2</v>
      </c>
    </row>
    <row r="82" spans="1:36" hidden="1" x14ac:dyDescent="0.35">
      <c r="A82" t="s">
        <v>306</v>
      </c>
      <c r="B82" t="s">
        <v>448</v>
      </c>
      <c r="C82" t="s">
        <v>449</v>
      </c>
      <c r="D82" t="s">
        <v>285</v>
      </c>
    </row>
    <row r="83" spans="1:36" hidden="1" x14ac:dyDescent="0.35">
      <c r="A83" t="s">
        <v>286</v>
      </c>
      <c r="B83" t="s">
        <v>450</v>
      </c>
      <c r="C83" t="s">
        <v>451</v>
      </c>
      <c r="D83" t="s">
        <v>285</v>
      </c>
      <c r="F83">
        <v>38.968001999999998</v>
      </c>
      <c r="G83">
        <v>39.637690999999997</v>
      </c>
      <c r="H83">
        <v>38.258915000000002</v>
      </c>
      <c r="I83">
        <v>37.180370000000003</v>
      </c>
      <c r="J83">
        <v>37.214675999999997</v>
      </c>
      <c r="K83">
        <v>37.522747000000003</v>
      </c>
      <c r="L83">
        <v>37.628666000000003</v>
      </c>
      <c r="M83">
        <v>37.708210000000001</v>
      </c>
      <c r="N83">
        <v>37.743583999999998</v>
      </c>
      <c r="O83">
        <v>37.576706000000001</v>
      </c>
      <c r="P83">
        <v>37.672587999999998</v>
      </c>
      <c r="Q83">
        <v>37.763119000000003</v>
      </c>
      <c r="R83">
        <v>37.868572</v>
      </c>
      <c r="S83">
        <v>37.825420000000001</v>
      </c>
      <c r="T83">
        <v>37.506542000000003</v>
      </c>
      <c r="U83">
        <v>37.233291999999999</v>
      </c>
      <c r="V83">
        <v>37.013756000000001</v>
      </c>
      <c r="W83">
        <v>36.793624999999999</v>
      </c>
      <c r="X83">
        <v>36.591206</v>
      </c>
      <c r="Y83">
        <v>36.425956999999997</v>
      </c>
      <c r="Z83">
        <v>36.230021999999998</v>
      </c>
      <c r="AA83">
        <v>36.050446000000001</v>
      </c>
      <c r="AB83">
        <v>35.794562999999997</v>
      </c>
      <c r="AC83">
        <v>35.545292000000003</v>
      </c>
      <c r="AD83">
        <v>35.392963000000002</v>
      </c>
      <c r="AE83">
        <v>35.216228000000001</v>
      </c>
      <c r="AF83">
        <v>35.000919000000003</v>
      </c>
      <c r="AG83">
        <v>34.834918999999999</v>
      </c>
      <c r="AH83">
        <v>34.656410000000001</v>
      </c>
      <c r="AI83">
        <v>34.435290999999999</v>
      </c>
      <c r="AJ83" s="32">
        <v>-4.0000000000000001E-3</v>
      </c>
    </row>
    <row r="84" spans="1:36" hidden="1" x14ac:dyDescent="0.35">
      <c r="A84" t="s">
        <v>289</v>
      </c>
      <c r="B84" t="s">
        <v>452</v>
      </c>
      <c r="C84" t="s">
        <v>453</v>
      </c>
      <c r="D84" t="s">
        <v>285</v>
      </c>
      <c r="F84">
        <v>39.071303999999998</v>
      </c>
      <c r="G84">
        <v>39.453021999999997</v>
      </c>
      <c r="H84">
        <v>37.717461</v>
      </c>
      <c r="I84">
        <v>36.446125000000002</v>
      </c>
      <c r="J84">
        <v>36.348548999999998</v>
      </c>
      <c r="K84">
        <v>36.670726999999999</v>
      </c>
      <c r="L84">
        <v>36.628169999999997</v>
      </c>
      <c r="M84">
        <v>36.523066999999998</v>
      </c>
      <c r="N84">
        <v>36.381618000000003</v>
      </c>
      <c r="O84">
        <v>36.077674999999999</v>
      </c>
      <c r="P84">
        <v>36.133583000000002</v>
      </c>
      <c r="Q84">
        <v>36.096618999999997</v>
      </c>
      <c r="R84">
        <v>36.128917999999999</v>
      </c>
      <c r="S84">
        <v>36.007103000000001</v>
      </c>
      <c r="T84">
        <v>35.615467000000002</v>
      </c>
      <c r="U84">
        <v>35.364998</v>
      </c>
      <c r="V84">
        <v>35.201144999999997</v>
      </c>
      <c r="W84">
        <v>34.936366999999997</v>
      </c>
      <c r="X84">
        <v>34.735030999999999</v>
      </c>
      <c r="Y84">
        <v>34.597102999999997</v>
      </c>
      <c r="Z84">
        <v>34.414088999999997</v>
      </c>
      <c r="AA84">
        <v>34.223849999999999</v>
      </c>
      <c r="AB84">
        <v>34.066330000000001</v>
      </c>
      <c r="AC84">
        <v>33.878470999999998</v>
      </c>
      <c r="AD84">
        <v>33.755516</v>
      </c>
      <c r="AE84">
        <v>33.607776999999999</v>
      </c>
      <c r="AF84">
        <v>33.403080000000003</v>
      </c>
      <c r="AG84">
        <v>33.234935999999998</v>
      </c>
      <c r="AH84">
        <v>33.078335000000003</v>
      </c>
      <c r="AI84">
        <v>32.903579999999998</v>
      </c>
      <c r="AJ84" s="32">
        <v>-6.0000000000000001E-3</v>
      </c>
    </row>
    <row r="85" spans="1:36" x14ac:dyDescent="0.35">
      <c r="A85" t="s">
        <v>454</v>
      </c>
      <c r="C85" t="s">
        <v>455</v>
      </c>
    </row>
    <row r="86" spans="1:36" x14ac:dyDescent="0.35">
      <c r="A86" t="s">
        <v>292</v>
      </c>
      <c r="B86" t="s">
        <v>456</v>
      </c>
      <c r="C86" t="s">
        <v>457</v>
      </c>
      <c r="D86" t="s">
        <v>285</v>
      </c>
    </row>
    <row r="87" spans="1:36" x14ac:dyDescent="0.35">
      <c r="A87" t="s">
        <v>286</v>
      </c>
      <c r="B87" t="s">
        <v>458</v>
      </c>
      <c r="C87" t="s">
        <v>459</v>
      </c>
      <c r="D87" t="s">
        <v>285</v>
      </c>
      <c r="F87">
        <v>21.714523</v>
      </c>
      <c r="G87">
        <v>22.029548999999999</v>
      </c>
      <c r="H87">
        <v>20.393699999999999</v>
      </c>
      <c r="I87">
        <v>20.867688999999999</v>
      </c>
      <c r="J87">
        <v>20.202636999999999</v>
      </c>
      <c r="K87">
        <v>19.562002</v>
      </c>
      <c r="L87">
        <v>19.092382000000001</v>
      </c>
      <c r="M87">
        <v>19.301582</v>
      </c>
      <c r="N87">
        <v>19.443417</v>
      </c>
      <c r="O87">
        <v>19.453869000000001</v>
      </c>
      <c r="P87">
        <v>19.642158999999999</v>
      </c>
      <c r="Q87">
        <v>19.773769000000001</v>
      </c>
      <c r="R87">
        <v>19.813597000000001</v>
      </c>
      <c r="S87">
        <v>19.936793999999999</v>
      </c>
      <c r="T87">
        <v>20.035036000000002</v>
      </c>
      <c r="U87">
        <v>20.220749000000001</v>
      </c>
      <c r="V87">
        <v>20.427848999999998</v>
      </c>
      <c r="W87">
        <v>20.527849</v>
      </c>
      <c r="X87">
        <v>20.595680000000002</v>
      </c>
      <c r="Y87">
        <v>20.811686999999999</v>
      </c>
      <c r="Z87">
        <v>20.901893999999999</v>
      </c>
      <c r="AA87">
        <v>20.937833999999999</v>
      </c>
      <c r="AB87">
        <v>21.170185</v>
      </c>
      <c r="AC87">
        <v>21.440045999999999</v>
      </c>
      <c r="AD87">
        <v>21.542753000000001</v>
      </c>
      <c r="AE87">
        <v>21.783722000000001</v>
      </c>
      <c r="AF87">
        <v>21.850812999999999</v>
      </c>
      <c r="AG87">
        <v>21.798199</v>
      </c>
      <c r="AH87">
        <v>21.791779999999999</v>
      </c>
      <c r="AI87">
        <v>21.736654000000001</v>
      </c>
      <c r="AJ87" s="32">
        <v>0</v>
      </c>
    </row>
    <row r="88" spans="1:36" x14ac:dyDescent="0.35">
      <c r="A88" t="s">
        <v>289</v>
      </c>
      <c r="B88" t="s">
        <v>460</v>
      </c>
      <c r="C88" t="s">
        <v>461</v>
      </c>
      <c r="D88" t="s">
        <v>285</v>
      </c>
      <c r="F88">
        <v>21.714739000000002</v>
      </c>
      <c r="G88">
        <v>22.027128000000001</v>
      </c>
      <c r="H88">
        <v>19.994956999999999</v>
      </c>
      <c r="I88">
        <v>19.942319999999999</v>
      </c>
      <c r="J88">
        <v>19.255942999999998</v>
      </c>
      <c r="K88">
        <v>18.671686000000001</v>
      </c>
      <c r="L88">
        <v>18.225311000000001</v>
      </c>
      <c r="M88">
        <v>18.360558000000001</v>
      </c>
      <c r="N88">
        <v>18.459232</v>
      </c>
      <c r="O88">
        <v>18.420265000000001</v>
      </c>
      <c r="P88">
        <v>18.401592000000001</v>
      </c>
      <c r="Q88">
        <v>18.463842</v>
      </c>
      <c r="R88">
        <v>18.424194</v>
      </c>
      <c r="S88">
        <v>18.304566999999999</v>
      </c>
      <c r="T88">
        <v>18.266361</v>
      </c>
      <c r="U88">
        <v>18.244375000000002</v>
      </c>
      <c r="V88">
        <v>18.24325</v>
      </c>
      <c r="W88">
        <v>18.339957999999999</v>
      </c>
      <c r="X88">
        <v>18.326326000000002</v>
      </c>
      <c r="Y88">
        <v>18.686095999999999</v>
      </c>
      <c r="Z88">
        <v>18.821791000000001</v>
      </c>
      <c r="AA88">
        <v>18.815446999999999</v>
      </c>
      <c r="AB88">
        <v>19.087171999999999</v>
      </c>
      <c r="AC88">
        <v>19.194776999999998</v>
      </c>
      <c r="AD88">
        <v>19.226337000000001</v>
      </c>
      <c r="AE88">
        <v>19.476143</v>
      </c>
      <c r="AF88">
        <v>19.380324999999999</v>
      </c>
      <c r="AG88">
        <v>19.438556999999999</v>
      </c>
      <c r="AH88">
        <v>19.667311000000002</v>
      </c>
      <c r="AI88">
        <v>19.804646999999999</v>
      </c>
      <c r="AJ88" s="32">
        <v>-3.0000000000000001E-3</v>
      </c>
    </row>
    <row r="89" spans="1:36" x14ac:dyDescent="0.35">
      <c r="A89" t="s">
        <v>327</v>
      </c>
      <c r="B89" t="s">
        <v>462</v>
      </c>
      <c r="C89" t="s">
        <v>463</v>
      </c>
      <c r="D89" t="s">
        <v>285</v>
      </c>
    </row>
    <row r="90" spans="1:36" x14ac:dyDescent="0.35">
      <c r="A90" t="s">
        <v>286</v>
      </c>
      <c r="B90" t="s">
        <v>464</v>
      </c>
      <c r="C90" t="s">
        <v>465</v>
      </c>
      <c r="D90" t="s">
        <v>285</v>
      </c>
      <c r="F90">
        <v>12.984576000000001</v>
      </c>
      <c r="G90">
        <v>13.337785999999999</v>
      </c>
      <c r="H90">
        <v>12.811491</v>
      </c>
      <c r="I90">
        <v>13.728472</v>
      </c>
      <c r="J90">
        <v>13.927019</v>
      </c>
      <c r="K90">
        <v>14.103992999999999</v>
      </c>
      <c r="L90">
        <v>14.525732</v>
      </c>
      <c r="M90">
        <v>14.690011999999999</v>
      </c>
      <c r="N90">
        <v>14.787516999999999</v>
      </c>
      <c r="O90">
        <v>14.878964</v>
      </c>
      <c r="P90">
        <v>15.159939</v>
      </c>
      <c r="Q90">
        <v>15.253017</v>
      </c>
      <c r="R90">
        <v>15.388532</v>
      </c>
      <c r="S90">
        <v>15.414999999999999</v>
      </c>
      <c r="T90">
        <v>15.454447</v>
      </c>
      <c r="U90">
        <v>15.436389999999999</v>
      </c>
      <c r="V90">
        <v>15.483134</v>
      </c>
      <c r="W90">
        <v>15.653063</v>
      </c>
      <c r="X90">
        <v>15.636279999999999</v>
      </c>
      <c r="Y90">
        <v>15.853301999999999</v>
      </c>
      <c r="Z90">
        <v>15.891152</v>
      </c>
      <c r="AA90">
        <v>15.835259000000001</v>
      </c>
      <c r="AB90">
        <v>15.973077</v>
      </c>
      <c r="AC90">
        <v>15.984838</v>
      </c>
      <c r="AD90">
        <v>15.80189</v>
      </c>
      <c r="AE90">
        <v>16.025043</v>
      </c>
      <c r="AF90">
        <v>16.110765000000001</v>
      </c>
      <c r="AG90">
        <v>16.149094000000002</v>
      </c>
      <c r="AH90">
        <v>16.205715000000001</v>
      </c>
      <c r="AI90">
        <v>16.200251000000002</v>
      </c>
      <c r="AJ90" s="32">
        <v>8.0000000000000002E-3</v>
      </c>
    </row>
    <row r="91" spans="1:36" x14ac:dyDescent="0.35">
      <c r="A91" t="s">
        <v>289</v>
      </c>
      <c r="B91" t="s">
        <v>466</v>
      </c>
      <c r="C91" t="s">
        <v>467</v>
      </c>
      <c r="D91" t="s">
        <v>285</v>
      </c>
      <c r="F91">
        <v>12.985738</v>
      </c>
      <c r="G91">
        <v>13.327825000000001</v>
      </c>
      <c r="H91">
        <v>12.540088000000001</v>
      </c>
      <c r="I91">
        <v>13.111039999999999</v>
      </c>
      <c r="J91">
        <v>13.192764</v>
      </c>
      <c r="K91">
        <v>13.297114000000001</v>
      </c>
      <c r="L91">
        <v>13.704098999999999</v>
      </c>
      <c r="M91">
        <v>13.767223</v>
      </c>
      <c r="N91">
        <v>13.823147000000001</v>
      </c>
      <c r="O91">
        <v>13.830821</v>
      </c>
      <c r="P91">
        <v>14.067584</v>
      </c>
      <c r="Q91">
        <v>14.110878</v>
      </c>
      <c r="R91">
        <v>14.100026</v>
      </c>
      <c r="S91">
        <v>14.046391</v>
      </c>
      <c r="T91">
        <v>14.052097</v>
      </c>
      <c r="U91">
        <v>14.032743</v>
      </c>
      <c r="V91">
        <v>14.022185</v>
      </c>
      <c r="W91">
        <v>14.13321</v>
      </c>
      <c r="X91">
        <v>14.118257</v>
      </c>
      <c r="Y91">
        <v>14.378458</v>
      </c>
      <c r="Z91">
        <v>14.385562999999999</v>
      </c>
      <c r="AA91">
        <v>14.296391</v>
      </c>
      <c r="AB91">
        <v>14.320461999999999</v>
      </c>
      <c r="AC91">
        <v>14.211795</v>
      </c>
      <c r="AD91">
        <v>14.032458999999999</v>
      </c>
      <c r="AE91">
        <v>14.234522999999999</v>
      </c>
      <c r="AF91">
        <v>14.170199</v>
      </c>
      <c r="AG91">
        <v>14.196956</v>
      </c>
      <c r="AH91">
        <v>14.378506</v>
      </c>
      <c r="AI91">
        <v>14.474892000000001</v>
      </c>
      <c r="AJ91" s="32">
        <v>4.0000000000000001E-3</v>
      </c>
    </row>
    <row r="92" spans="1:36" x14ac:dyDescent="0.35">
      <c r="A92" t="s">
        <v>299</v>
      </c>
      <c r="B92" t="s">
        <v>468</v>
      </c>
      <c r="C92" t="s">
        <v>469</v>
      </c>
      <c r="D92" t="s">
        <v>285</v>
      </c>
    </row>
    <row r="93" spans="1:36" x14ac:dyDescent="0.35">
      <c r="A93" t="s">
        <v>286</v>
      </c>
      <c r="B93" t="s">
        <v>470</v>
      </c>
      <c r="C93" t="s">
        <v>471</v>
      </c>
      <c r="D93" t="s">
        <v>285</v>
      </c>
      <c r="F93">
        <v>5.1494070000000001</v>
      </c>
      <c r="G93">
        <v>4.0411320000000002</v>
      </c>
      <c r="H93">
        <v>3.783547</v>
      </c>
      <c r="I93">
        <v>3.4843410000000001</v>
      </c>
      <c r="J93">
        <v>3.3148629999999999</v>
      </c>
      <c r="K93">
        <v>3.3110569999999999</v>
      </c>
      <c r="L93">
        <v>3.400471</v>
      </c>
      <c r="M93">
        <v>3.548705</v>
      </c>
      <c r="N93">
        <v>3.6346630000000002</v>
      </c>
      <c r="O93">
        <v>3.7118850000000001</v>
      </c>
      <c r="P93">
        <v>3.7625479999999998</v>
      </c>
      <c r="Q93">
        <v>3.7835869999999998</v>
      </c>
      <c r="R93">
        <v>3.8389470000000001</v>
      </c>
      <c r="S93">
        <v>3.8102140000000002</v>
      </c>
      <c r="T93">
        <v>3.7801149999999999</v>
      </c>
      <c r="U93">
        <v>3.7725360000000001</v>
      </c>
      <c r="V93">
        <v>3.775531</v>
      </c>
      <c r="W93">
        <v>3.7908330000000001</v>
      </c>
      <c r="X93">
        <v>3.7889400000000002</v>
      </c>
      <c r="Y93">
        <v>3.8212259999999998</v>
      </c>
      <c r="Z93">
        <v>3.8161139999999998</v>
      </c>
      <c r="AA93">
        <v>3.7945639999999998</v>
      </c>
      <c r="AB93">
        <v>3.7847629999999999</v>
      </c>
      <c r="AC93">
        <v>3.735687</v>
      </c>
      <c r="AD93">
        <v>3.7222209999999998</v>
      </c>
      <c r="AE93">
        <v>3.7168420000000002</v>
      </c>
      <c r="AF93">
        <v>3.705883</v>
      </c>
      <c r="AG93">
        <v>3.7200259999999998</v>
      </c>
      <c r="AH93">
        <v>3.7006960000000002</v>
      </c>
      <c r="AI93">
        <v>3.6917529999999998</v>
      </c>
      <c r="AJ93" s="32">
        <v>-1.0999999999999999E-2</v>
      </c>
    </row>
    <row r="94" spans="1:36" x14ac:dyDescent="0.35">
      <c r="A94" t="s">
        <v>289</v>
      </c>
      <c r="B94" t="s">
        <v>472</v>
      </c>
      <c r="C94" t="s">
        <v>473</v>
      </c>
      <c r="D94" t="s">
        <v>285</v>
      </c>
      <c r="F94">
        <v>5.1499290000000002</v>
      </c>
      <c r="G94">
        <v>3.7854939999999999</v>
      </c>
      <c r="H94">
        <v>3.3914879999999998</v>
      </c>
      <c r="I94">
        <v>3.0360390000000002</v>
      </c>
      <c r="J94">
        <v>2.8589980000000002</v>
      </c>
      <c r="K94">
        <v>2.8081670000000001</v>
      </c>
      <c r="L94">
        <v>2.843324</v>
      </c>
      <c r="M94">
        <v>2.9708700000000001</v>
      </c>
      <c r="N94">
        <v>3.0062380000000002</v>
      </c>
      <c r="O94">
        <v>3.0562200000000002</v>
      </c>
      <c r="P94">
        <v>3.0715560000000002</v>
      </c>
      <c r="Q94">
        <v>3.0775389999999998</v>
      </c>
      <c r="R94">
        <v>3.1613549999999999</v>
      </c>
      <c r="S94">
        <v>3.1528290000000001</v>
      </c>
      <c r="T94">
        <v>3.108438</v>
      </c>
      <c r="U94">
        <v>3.0902759999999998</v>
      </c>
      <c r="V94">
        <v>3.0709710000000001</v>
      </c>
      <c r="W94">
        <v>3.041658</v>
      </c>
      <c r="X94">
        <v>3.0520269999999998</v>
      </c>
      <c r="Y94">
        <v>3.0234429999999999</v>
      </c>
      <c r="Z94">
        <v>2.9930780000000001</v>
      </c>
      <c r="AA94">
        <v>2.9340489999999999</v>
      </c>
      <c r="AB94">
        <v>2.9114900000000001</v>
      </c>
      <c r="AC94">
        <v>2.8915950000000001</v>
      </c>
      <c r="AD94">
        <v>2.8814250000000001</v>
      </c>
      <c r="AE94">
        <v>2.858676</v>
      </c>
      <c r="AF94">
        <v>2.8450880000000001</v>
      </c>
      <c r="AG94">
        <v>2.8151760000000001</v>
      </c>
      <c r="AH94">
        <v>2.8071899999999999</v>
      </c>
      <c r="AI94">
        <v>2.8062670000000001</v>
      </c>
      <c r="AJ94" s="32">
        <v>-2.1000000000000001E-2</v>
      </c>
    </row>
    <row r="95" spans="1:36" x14ac:dyDescent="0.35">
      <c r="A95" t="s">
        <v>474</v>
      </c>
      <c r="B95" t="s">
        <v>475</v>
      </c>
      <c r="C95" t="s">
        <v>476</v>
      </c>
      <c r="D95" t="s">
        <v>285</v>
      </c>
    </row>
    <row r="96" spans="1:36" x14ac:dyDescent="0.35">
      <c r="A96" t="s">
        <v>286</v>
      </c>
      <c r="B96" t="s">
        <v>477</v>
      </c>
      <c r="C96" t="s">
        <v>478</v>
      </c>
      <c r="D96" t="s">
        <v>285</v>
      </c>
      <c r="F96">
        <v>2.0572599999999999</v>
      </c>
      <c r="G96">
        <v>2.0293739999999998</v>
      </c>
      <c r="H96">
        <v>2.0121959999999999</v>
      </c>
      <c r="I96">
        <v>2.0112969999999999</v>
      </c>
      <c r="J96">
        <v>1.9617370000000001</v>
      </c>
      <c r="K96">
        <v>1.929316</v>
      </c>
      <c r="L96">
        <v>1.9278979999999999</v>
      </c>
      <c r="M96">
        <v>1.917705</v>
      </c>
      <c r="N96">
        <v>1.9249259999999999</v>
      </c>
      <c r="O96">
        <v>1.922045</v>
      </c>
      <c r="P96">
        <v>1.9208000000000001</v>
      </c>
      <c r="Q96">
        <v>1.9096329999999999</v>
      </c>
      <c r="R96">
        <v>1.9061250000000001</v>
      </c>
      <c r="S96">
        <v>1.8992119999999999</v>
      </c>
      <c r="T96">
        <v>1.885572</v>
      </c>
      <c r="U96">
        <v>1.8703419999999999</v>
      </c>
      <c r="V96">
        <v>1.8671580000000001</v>
      </c>
      <c r="W96">
        <v>1.866484</v>
      </c>
      <c r="X96">
        <v>1.863837</v>
      </c>
      <c r="Y96">
        <v>1.8688180000000001</v>
      </c>
      <c r="Z96">
        <v>1.8646560000000001</v>
      </c>
      <c r="AA96">
        <v>1.8539509999999999</v>
      </c>
      <c r="AB96">
        <v>1.842649</v>
      </c>
      <c r="AC96">
        <v>1.8373619999999999</v>
      </c>
      <c r="AD96">
        <v>1.8342890000000001</v>
      </c>
      <c r="AE96">
        <v>1.8314589999999999</v>
      </c>
      <c r="AF96">
        <v>1.825958</v>
      </c>
      <c r="AG96">
        <v>1.81735</v>
      </c>
      <c r="AH96">
        <v>1.8186709999999999</v>
      </c>
      <c r="AI96">
        <v>1.8159609999999999</v>
      </c>
      <c r="AJ96" s="32">
        <v>-4.0000000000000001E-3</v>
      </c>
    </row>
    <row r="97" spans="1:36" x14ac:dyDescent="0.35">
      <c r="A97" t="s">
        <v>289</v>
      </c>
      <c r="B97" t="s">
        <v>479</v>
      </c>
      <c r="C97" t="s">
        <v>480</v>
      </c>
      <c r="D97" t="s">
        <v>285</v>
      </c>
      <c r="F97">
        <v>2.1144310000000002</v>
      </c>
      <c r="G97">
        <v>1.9634</v>
      </c>
      <c r="H97">
        <v>1.9707520000000001</v>
      </c>
      <c r="I97">
        <v>1.9888809999999999</v>
      </c>
      <c r="J97">
        <v>1.9204319999999999</v>
      </c>
      <c r="K97">
        <v>1.883821</v>
      </c>
      <c r="L97">
        <v>1.8707640000000001</v>
      </c>
      <c r="M97">
        <v>1.8576630000000001</v>
      </c>
      <c r="N97">
        <v>1.848201</v>
      </c>
      <c r="O97">
        <v>1.839005</v>
      </c>
      <c r="P97">
        <v>1.8360650000000001</v>
      </c>
      <c r="Q97">
        <v>1.821345</v>
      </c>
      <c r="R97">
        <v>1.806991</v>
      </c>
      <c r="S97">
        <v>1.8007960000000001</v>
      </c>
      <c r="T97">
        <v>1.7740849999999999</v>
      </c>
      <c r="U97">
        <v>1.754632</v>
      </c>
      <c r="V97">
        <v>1.750081</v>
      </c>
      <c r="W97">
        <v>1.7424759999999999</v>
      </c>
      <c r="X97">
        <v>1.7348669999999999</v>
      </c>
      <c r="Y97">
        <v>1.7242249999999999</v>
      </c>
      <c r="Z97">
        <v>1.7128190000000001</v>
      </c>
      <c r="AA97">
        <v>1.7055100000000001</v>
      </c>
      <c r="AB97">
        <v>1.6881170000000001</v>
      </c>
      <c r="AC97">
        <v>1.6786799999999999</v>
      </c>
      <c r="AD97">
        <v>1.6742239999999999</v>
      </c>
      <c r="AE97">
        <v>1.6520079999999999</v>
      </c>
      <c r="AF97">
        <v>1.6449940000000001</v>
      </c>
      <c r="AG97">
        <v>1.636431</v>
      </c>
      <c r="AH97">
        <v>1.6351199999999999</v>
      </c>
      <c r="AI97">
        <v>1.6331789999999999</v>
      </c>
      <c r="AJ97" s="32">
        <v>-8.9999999999999993E-3</v>
      </c>
    </row>
    <row r="98" spans="1:36" x14ac:dyDescent="0.35">
      <c r="A98" t="s">
        <v>481</v>
      </c>
      <c r="B98" t="s">
        <v>482</v>
      </c>
      <c r="C98" t="s">
        <v>483</v>
      </c>
      <c r="D98" t="s">
        <v>285</v>
      </c>
    </row>
    <row r="99" spans="1:36" x14ac:dyDescent="0.35">
      <c r="A99" t="s">
        <v>286</v>
      </c>
      <c r="B99" t="s">
        <v>484</v>
      </c>
      <c r="C99" t="s">
        <v>485</v>
      </c>
      <c r="D99" t="s">
        <v>285</v>
      </c>
      <c r="F99">
        <v>0.71666399999999997</v>
      </c>
      <c r="G99">
        <v>0.71771300000000005</v>
      </c>
      <c r="H99">
        <v>0.71981200000000001</v>
      </c>
      <c r="I99">
        <v>0.72086099999999997</v>
      </c>
      <c r="J99">
        <v>0.72295900000000002</v>
      </c>
      <c r="K99">
        <v>0.72400900000000001</v>
      </c>
      <c r="L99">
        <v>0.72610699999999995</v>
      </c>
      <c r="M99">
        <v>0.72715600000000002</v>
      </c>
      <c r="N99">
        <v>0.72925499999999999</v>
      </c>
      <c r="O99">
        <v>0.73135399999999995</v>
      </c>
      <c r="P99">
        <v>0.73240300000000003</v>
      </c>
      <c r="Q99">
        <v>0.73450199999999999</v>
      </c>
      <c r="R99">
        <v>0.73660000000000003</v>
      </c>
      <c r="S99">
        <v>0.737649</v>
      </c>
      <c r="T99">
        <v>0.73974799999999996</v>
      </c>
      <c r="U99">
        <v>0.74184700000000003</v>
      </c>
      <c r="V99">
        <v>0.742896</v>
      </c>
      <c r="W99">
        <v>0.74499400000000005</v>
      </c>
      <c r="X99">
        <v>0.74709300000000001</v>
      </c>
      <c r="Y99">
        <v>0.74919199999999997</v>
      </c>
      <c r="Z99">
        <v>0.75129000000000001</v>
      </c>
      <c r="AA99">
        <v>0.75338899999999998</v>
      </c>
      <c r="AB99">
        <v>0.75548700000000002</v>
      </c>
      <c r="AC99">
        <v>0.75758599999999998</v>
      </c>
      <c r="AD99">
        <v>0.75968500000000005</v>
      </c>
      <c r="AE99">
        <v>0.76178299999999999</v>
      </c>
      <c r="AF99">
        <v>0.76388199999999995</v>
      </c>
      <c r="AG99">
        <v>0.76597999999999999</v>
      </c>
      <c r="AH99">
        <v>0.76807899999999996</v>
      </c>
      <c r="AI99">
        <v>0.770177</v>
      </c>
      <c r="AJ99" s="32">
        <v>2E-3</v>
      </c>
    </row>
    <row r="100" spans="1:36" x14ac:dyDescent="0.35">
      <c r="A100" t="s">
        <v>289</v>
      </c>
      <c r="B100" t="s">
        <v>486</v>
      </c>
      <c r="C100" t="s">
        <v>487</v>
      </c>
      <c r="D100" t="s">
        <v>285</v>
      </c>
      <c r="F100">
        <v>0.71666399999999997</v>
      </c>
      <c r="G100">
        <v>0.71771300000000005</v>
      </c>
      <c r="H100">
        <v>0.71981200000000001</v>
      </c>
      <c r="I100">
        <v>0.72086099999999997</v>
      </c>
      <c r="J100">
        <v>0.72295900000000002</v>
      </c>
      <c r="K100">
        <v>0.72400900000000001</v>
      </c>
      <c r="L100">
        <v>0.72610699999999995</v>
      </c>
      <c r="M100">
        <v>0.72715700000000005</v>
      </c>
      <c r="N100">
        <v>0.72925499999999999</v>
      </c>
      <c r="O100">
        <v>0.73135399999999995</v>
      </c>
      <c r="P100">
        <v>0.73240300000000003</v>
      </c>
      <c r="Q100">
        <v>0.73450199999999999</v>
      </c>
      <c r="R100">
        <v>0.73660000000000003</v>
      </c>
      <c r="S100">
        <v>0.737649</v>
      </c>
      <c r="T100">
        <v>0.73974799999999996</v>
      </c>
      <c r="U100">
        <v>0.74184700000000003</v>
      </c>
      <c r="V100">
        <v>0.742896</v>
      </c>
      <c r="W100">
        <v>0.74499499999999996</v>
      </c>
      <c r="X100">
        <v>0.74709300000000001</v>
      </c>
      <c r="Y100">
        <v>0.74919199999999997</v>
      </c>
      <c r="Z100">
        <v>0.75129000000000001</v>
      </c>
      <c r="AA100">
        <v>0.75338899999999998</v>
      </c>
      <c r="AB100">
        <v>0.75548700000000002</v>
      </c>
      <c r="AC100">
        <v>0.75758599999999998</v>
      </c>
      <c r="AD100">
        <v>0.75968500000000005</v>
      </c>
      <c r="AE100">
        <v>0.76178299999999999</v>
      </c>
      <c r="AF100">
        <v>0.76388199999999995</v>
      </c>
      <c r="AG100">
        <v>0.76597999999999999</v>
      </c>
      <c r="AH100">
        <v>0.76807899999999996</v>
      </c>
      <c r="AI100">
        <v>0.770177</v>
      </c>
      <c r="AJ100" s="32">
        <v>2E-3</v>
      </c>
    </row>
    <row r="101" spans="1:36" x14ac:dyDescent="0.35">
      <c r="A101" t="s">
        <v>488</v>
      </c>
      <c r="C101" t="s">
        <v>489</v>
      </c>
    </row>
    <row r="102" spans="1:36" x14ac:dyDescent="0.35">
      <c r="A102" t="s">
        <v>282</v>
      </c>
      <c r="B102" t="s">
        <v>490</v>
      </c>
      <c r="C102" t="s">
        <v>491</v>
      </c>
      <c r="D102" t="s">
        <v>285</v>
      </c>
    </row>
    <row r="103" spans="1:36" x14ac:dyDescent="0.35">
      <c r="A103" t="s">
        <v>286</v>
      </c>
      <c r="B103" t="s">
        <v>492</v>
      </c>
      <c r="C103" t="s">
        <v>493</v>
      </c>
      <c r="D103" t="s">
        <v>285</v>
      </c>
      <c r="F103">
        <v>19.489792000000001</v>
      </c>
      <c r="G103">
        <v>21.36636</v>
      </c>
      <c r="H103">
        <v>20.184145000000001</v>
      </c>
      <c r="I103">
        <v>20.182981000000002</v>
      </c>
      <c r="J103">
        <v>20.087688</v>
      </c>
      <c r="K103">
        <v>20.182606</v>
      </c>
      <c r="L103">
        <v>20.510725000000001</v>
      </c>
      <c r="M103">
        <v>21.026033000000002</v>
      </c>
      <c r="N103">
        <v>21.443745</v>
      </c>
      <c r="O103">
        <v>21.877507999999999</v>
      </c>
      <c r="P103">
        <v>22.448640999999999</v>
      </c>
      <c r="Q103">
        <v>22.788582000000002</v>
      </c>
      <c r="R103">
        <v>23.136620000000001</v>
      </c>
      <c r="S103">
        <v>23.364117</v>
      </c>
      <c r="T103">
        <v>23.525117999999999</v>
      </c>
      <c r="U103">
        <v>23.697454</v>
      </c>
      <c r="V103">
        <v>23.896296</v>
      </c>
      <c r="W103">
        <v>24.085888000000001</v>
      </c>
      <c r="X103">
        <v>24.200586000000001</v>
      </c>
      <c r="Y103">
        <v>24.469367999999999</v>
      </c>
      <c r="Z103">
        <v>24.667314999999999</v>
      </c>
      <c r="AA103">
        <v>24.729513000000001</v>
      </c>
      <c r="AB103">
        <v>24.899708</v>
      </c>
      <c r="AC103">
        <v>25.111927000000001</v>
      </c>
      <c r="AD103">
        <v>25.181571999999999</v>
      </c>
      <c r="AE103">
        <v>25.289482</v>
      </c>
      <c r="AF103">
        <v>25.368734</v>
      </c>
      <c r="AG103">
        <v>25.412814999999998</v>
      </c>
      <c r="AH103">
        <v>25.399014999999999</v>
      </c>
      <c r="AI103">
        <v>25.367135999999999</v>
      </c>
      <c r="AJ103" s="32">
        <v>8.9999999999999993E-3</v>
      </c>
    </row>
    <row r="104" spans="1:36" x14ac:dyDescent="0.35">
      <c r="A104" t="s">
        <v>289</v>
      </c>
      <c r="B104" t="s">
        <v>494</v>
      </c>
      <c r="C104" t="s">
        <v>495</v>
      </c>
      <c r="D104" t="s">
        <v>285</v>
      </c>
      <c r="F104">
        <v>19.489594</v>
      </c>
      <c r="G104">
        <v>20.624424000000001</v>
      </c>
      <c r="H104">
        <v>19.360147000000001</v>
      </c>
      <c r="I104">
        <v>18.720804000000001</v>
      </c>
      <c r="J104">
        <v>18.248328999999998</v>
      </c>
      <c r="K104">
        <v>18.014885</v>
      </c>
      <c r="L104">
        <v>17.957274999999999</v>
      </c>
      <c r="M104">
        <v>18.104227000000002</v>
      </c>
      <c r="N104">
        <v>18.350760000000001</v>
      </c>
      <c r="O104">
        <v>18.557549000000002</v>
      </c>
      <c r="P104">
        <v>18.891553999999999</v>
      </c>
      <c r="Q104">
        <v>19.229085999999999</v>
      </c>
      <c r="R104">
        <v>19.568172000000001</v>
      </c>
      <c r="S104">
        <v>19.718472999999999</v>
      </c>
      <c r="T104">
        <v>19.764696000000001</v>
      </c>
      <c r="U104">
        <v>19.828806</v>
      </c>
      <c r="V104">
        <v>19.959879000000001</v>
      </c>
      <c r="W104">
        <v>20.157278000000002</v>
      </c>
      <c r="X104">
        <v>20.243883</v>
      </c>
      <c r="Y104">
        <v>20.482012000000001</v>
      </c>
      <c r="Z104">
        <v>20.592873000000001</v>
      </c>
      <c r="AA104">
        <v>20.651392000000001</v>
      </c>
      <c r="AB104">
        <v>20.705862</v>
      </c>
      <c r="AC104">
        <v>20.731103999999998</v>
      </c>
      <c r="AD104">
        <v>20.748709000000002</v>
      </c>
      <c r="AE104">
        <v>20.729996</v>
      </c>
      <c r="AF104">
        <v>20.653952</v>
      </c>
      <c r="AG104">
        <v>20.571245000000001</v>
      </c>
      <c r="AH104">
        <v>20.615874999999999</v>
      </c>
      <c r="AI104">
        <v>20.624677999999999</v>
      </c>
      <c r="AJ104" s="32">
        <v>2E-3</v>
      </c>
    </row>
    <row r="105" spans="1:36" x14ac:dyDescent="0.35">
      <c r="A105" t="s">
        <v>408</v>
      </c>
      <c r="B105" t="s">
        <v>496</v>
      </c>
      <c r="C105" t="s">
        <v>497</v>
      </c>
      <c r="D105" t="s">
        <v>285</v>
      </c>
    </row>
    <row r="106" spans="1:36" x14ac:dyDescent="0.35">
      <c r="A106" t="s">
        <v>286</v>
      </c>
      <c r="B106" t="s">
        <v>498</v>
      </c>
      <c r="C106" t="s">
        <v>499</v>
      </c>
      <c r="D106" t="s">
        <v>285</v>
      </c>
      <c r="F106">
        <v>25.695416999999999</v>
      </c>
      <c r="G106">
        <v>25.688790999999998</v>
      </c>
      <c r="H106">
        <v>25.836414000000001</v>
      </c>
      <c r="I106">
        <v>25.612317999999998</v>
      </c>
      <c r="J106">
        <v>25.306771999999999</v>
      </c>
      <c r="K106">
        <v>25.590133999999999</v>
      </c>
      <c r="L106">
        <v>25.919636000000001</v>
      </c>
      <c r="M106">
        <v>26.238963999999999</v>
      </c>
      <c r="N106">
        <v>26.470624999999998</v>
      </c>
      <c r="O106">
        <v>27.160715</v>
      </c>
      <c r="P106">
        <v>27.897373000000002</v>
      </c>
      <c r="Q106">
        <v>28.258593000000001</v>
      </c>
      <c r="R106">
        <v>28.425256999999998</v>
      </c>
      <c r="S106">
        <v>28.903063</v>
      </c>
      <c r="T106">
        <v>29.074985999999999</v>
      </c>
      <c r="U106">
        <v>29.116539</v>
      </c>
      <c r="V106">
        <v>29.250895</v>
      </c>
      <c r="W106">
        <v>29.627222</v>
      </c>
      <c r="X106">
        <v>29.616657</v>
      </c>
      <c r="Y106">
        <v>29.849672000000002</v>
      </c>
      <c r="Z106">
        <v>30.063628999999999</v>
      </c>
      <c r="AA106">
        <v>30.083044000000001</v>
      </c>
      <c r="AB106">
        <v>30.376201999999999</v>
      </c>
      <c r="AC106">
        <v>30.671841000000001</v>
      </c>
      <c r="AD106">
        <v>30.775278</v>
      </c>
      <c r="AE106">
        <v>31.038913999999998</v>
      </c>
      <c r="AF106">
        <v>31.145315</v>
      </c>
      <c r="AG106">
        <v>31.068113</v>
      </c>
      <c r="AH106">
        <v>31.098154000000001</v>
      </c>
      <c r="AI106">
        <v>31.095053</v>
      </c>
      <c r="AJ106" s="32">
        <v>7.0000000000000001E-3</v>
      </c>
    </row>
    <row r="107" spans="1:36" x14ac:dyDescent="0.35">
      <c r="A107" t="s">
        <v>289</v>
      </c>
      <c r="B107" t="s">
        <v>500</v>
      </c>
      <c r="C107" t="s">
        <v>501</v>
      </c>
      <c r="D107" t="s">
        <v>285</v>
      </c>
      <c r="F107">
        <v>25.745090000000001</v>
      </c>
      <c r="G107">
        <v>25.706903000000001</v>
      </c>
      <c r="H107">
        <v>25.356708999999999</v>
      </c>
      <c r="I107">
        <v>24.558899</v>
      </c>
      <c r="J107">
        <v>24.210408999999999</v>
      </c>
      <c r="K107">
        <v>24.435638000000001</v>
      </c>
      <c r="L107">
        <v>24.787898999999999</v>
      </c>
      <c r="M107">
        <v>24.789072000000001</v>
      </c>
      <c r="N107">
        <v>25.020025</v>
      </c>
      <c r="O107">
        <v>25.428881000000001</v>
      </c>
      <c r="P107">
        <v>26.051714</v>
      </c>
      <c r="Q107">
        <v>26.328291</v>
      </c>
      <c r="R107">
        <v>26.206679999999999</v>
      </c>
      <c r="S107">
        <v>26.366322</v>
      </c>
      <c r="T107">
        <v>26.435879</v>
      </c>
      <c r="U107">
        <v>26.271286</v>
      </c>
      <c r="V107">
        <v>26.104963000000001</v>
      </c>
      <c r="W107">
        <v>26.566258999999999</v>
      </c>
      <c r="X107">
        <v>26.591702999999999</v>
      </c>
      <c r="Y107">
        <v>27.215042</v>
      </c>
      <c r="Z107">
        <v>27.360689000000001</v>
      </c>
      <c r="AA107">
        <v>27.416464000000001</v>
      </c>
      <c r="AB107">
        <v>27.59412</v>
      </c>
      <c r="AC107">
        <v>27.728311999999999</v>
      </c>
      <c r="AD107">
        <v>27.759098000000002</v>
      </c>
      <c r="AE107">
        <v>27.687951999999999</v>
      </c>
      <c r="AF107">
        <v>27.588608000000001</v>
      </c>
      <c r="AG107">
        <v>27.740219</v>
      </c>
      <c r="AH107">
        <v>28.030804</v>
      </c>
      <c r="AI107">
        <v>28.294004000000001</v>
      </c>
      <c r="AJ107" s="32">
        <v>3.0000000000000001E-3</v>
      </c>
    </row>
    <row r="108" spans="1:36" x14ac:dyDescent="0.35">
      <c r="A108" t="s">
        <v>415</v>
      </c>
      <c r="B108" t="s">
        <v>502</v>
      </c>
      <c r="C108" t="s">
        <v>503</v>
      </c>
      <c r="D108" t="s">
        <v>285</v>
      </c>
    </row>
    <row r="109" spans="1:36" x14ac:dyDescent="0.35">
      <c r="A109" t="s">
        <v>286</v>
      </c>
      <c r="B109" t="s">
        <v>504</v>
      </c>
      <c r="C109" t="s">
        <v>505</v>
      </c>
      <c r="D109" t="s">
        <v>285</v>
      </c>
      <c r="F109">
        <v>25.834620999999999</v>
      </c>
      <c r="G109">
        <v>24.776544999999999</v>
      </c>
      <c r="H109">
        <v>22.199932</v>
      </c>
      <c r="I109">
        <v>22.064896000000001</v>
      </c>
      <c r="J109">
        <v>21.840273</v>
      </c>
      <c r="K109">
        <v>22.060036</v>
      </c>
      <c r="L109">
        <v>22.308724999999999</v>
      </c>
      <c r="M109">
        <v>22.549913</v>
      </c>
      <c r="N109">
        <v>22.719190999999999</v>
      </c>
      <c r="O109">
        <v>23.280369</v>
      </c>
      <c r="P109">
        <v>24.023266</v>
      </c>
      <c r="Q109">
        <v>24.267046000000001</v>
      </c>
      <c r="R109">
        <v>24.467766000000001</v>
      </c>
      <c r="S109">
        <v>24.657395999999999</v>
      </c>
      <c r="T109">
        <v>24.750312999999998</v>
      </c>
      <c r="U109">
        <v>24.926252000000002</v>
      </c>
      <c r="V109">
        <v>25.082512000000001</v>
      </c>
      <c r="W109">
        <v>25.357668</v>
      </c>
      <c r="X109">
        <v>25.371229</v>
      </c>
      <c r="Y109">
        <v>25.570549</v>
      </c>
      <c r="Z109">
        <v>25.732664</v>
      </c>
      <c r="AA109">
        <v>25.773809</v>
      </c>
      <c r="AB109">
        <v>26.029688</v>
      </c>
      <c r="AC109">
        <v>26.275835000000001</v>
      </c>
      <c r="AD109">
        <v>26.360220000000002</v>
      </c>
      <c r="AE109">
        <v>26.571331000000001</v>
      </c>
      <c r="AF109">
        <v>26.653278</v>
      </c>
      <c r="AG109">
        <v>26.581778</v>
      </c>
      <c r="AH109">
        <v>26.597584000000001</v>
      </c>
      <c r="AI109">
        <v>26.592563999999999</v>
      </c>
      <c r="AJ109" s="32">
        <v>1E-3</v>
      </c>
    </row>
    <row r="110" spans="1:36" x14ac:dyDescent="0.35">
      <c r="A110" t="s">
        <v>289</v>
      </c>
      <c r="B110" t="s">
        <v>506</v>
      </c>
      <c r="C110" t="s">
        <v>507</v>
      </c>
      <c r="D110" t="s">
        <v>285</v>
      </c>
      <c r="F110">
        <v>25.834596999999999</v>
      </c>
      <c r="G110">
        <v>24.776406999999999</v>
      </c>
      <c r="H110">
        <v>21.840388999999998</v>
      </c>
      <c r="I110">
        <v>21.244845999999999</v>
      </c>
      <c r="J110">
        <v>20.935497000000002</v>
      </c>
      <c r="K110">
        <v>21.012765999999999</v>
      </c>
      <c r="L110">
        <v>21.244595</v>
      </c>
      <c r="M110">
        <v>21.320036000000002</v>
      </c>
      <c r="N110">
        <v>21.429628000000001</v>
      </c>
      <c r="O110">
        <v>21.692357999999999</v>
      </c>
      <c r="P110">
        <v>22.277477000000001</v>
      </c>
      <c r="Q110">
        <v>22.515991</v>
      </c>
      <c r="R110">
        <v>22.530692999999999</v>
      </c>
      <c r="S110">
        <v>22.520168000000002</v>
      </c>
      <c r="T110">
        <v>22.522338999999999</v>
      </c>
      <c r="U110">
        <v>22.528670999999999</v>
      </c>
      <c r="V110">
        <v>22.465765000000001</v>
      </c>
      <c r="W110">
        <v>22.617232999999999</v>
      </c>
      <c r="X110">
        <v>22.661175</v>
      </c>
      <c r="Y110">
        <v>23.049334999999999</v>
      </c>
      <c r="Z110">
        <v>23.178024000000001</v>
      </c>
      <c r="AA110">
        <v>23.220509</v>
      </c>
      <c r="AB110">
        <v>23.405560999999999</v>
      </c>
      <c r="AC110">
        <v>23.529964</v>
      </c>
      <c r="AD110">
        <v>23.565543999999999</v>
      </c>
      <c r="AE110">
        <v>23.716562</v>
      </c>
      <c r="AF110">
        <v>23.563669000000001</v>
      </c>
      <c r="AG110">
        <v>23.657876999999999</v>
      </c>
      <c r="AH110">
        <v>23.920475</v>
      </c>
      <c r="AI110">
        <v>24.141689</v>
      </c>
      <c r="AJ110" s="32">
        <v>-2E-3</v>
      </c>
    </row>
    <row r="111" spans="1:36" x14ac:dyDescent="0.35">
      <c r="A111" t="s">
        <v>422</v>
      </c>
      <c r="B111" t="s">
        <v>508</v>
      </c>
      <c r="C111" t="s">
        <v>509</v>
      </c>
      <c r="D111" t="s">
        <v>285</v>
      </c>
    </row>
    <row r="112" spans="1:36" x14ac:dyDescent="0.35">
      <c r="A112" t="s">
        <v>286</v>
      </c>
      <c r="B112" t="s">
        <v>510</v>
      </c>
      <c r="C112" t="s">
        <v>511</v>
      </c>
      <c r="D112" t="s">
        <v>285</v>
      </c>
      <c r="F112">
        <v>14.697266000000001</v>
      </c>
      <c r="G112">
        <v>15.363607</v>
      </c>
      <c r="H112">
        <v>14.341670000000001</v>
      </c>
      <c r="I112">
        <v>15.514149</v>
      </c>
      <c r="J112">
        <v>15.575315</v>
      </c>
      <c r="K112">
        <v>15.722424999999999</v>
      </c>
      <c r="L112">
        <v>16.00432</v>
      </c>
      <c r="M112">
        <v>16.282055</v>
      </c>
      <c r="N112">
        <v>16.451191000000001</v>
      </c>
      <c r="O112">
        <v>16.394136</v>
      </c>
      <c r="P112">
        <v>16.879512999999999</v>
      </c>
      <c r="Q112">
        <v>17.063628999999999</v>
      </c>
      <c r="R112">
        <v>17.174807000000001</v>
      </c>
      <c r="S112">
        <v>17.343786000000001</v>
      </c>
      <c r="T112">
        <v>17.456037999999999</v>
      </c>
      <c r="U112">
        <v>17.653061000000001</v>
      </c>
      <c r="V112">
        <v>17.909936999999999</v>
      </c>
      <c r="W112">
        <v>18.089289000000001</v>
      </c>
      <c r="X112">
        <v>18.193235000000001</v>
      </c>
      <c r="Y112">
        <v>18.380554</v>
      </c>
      <c r="Z112">
        <v>18.522734</v>
      </c>
      <c r="AA112">
        <v>18.563686000000001</v>
      </c>
      <c r="AB112">
        <v>18.855331</v>
      </c>
      <c r="AC112">
        <v>19.166589999999999</v>
      </c>
      <c r="AD112">
        <v>19.275404000000002</v>
      </c>
      <c r="AE112">
        <v>19.484832999999998</v>
      </c>
      <c r="AF112">
        <v>19.576267000000001</v>
      </c>
      <c r="AG112">
        <v>19.548249999999999</v>
      </c>
      <c r="AH112">
        <v>19.589796</v>
      </c>
      <c r="AI112">
        <v>19.531642999999999</v>
      </c>
      <c r="AJ112" s="32">
        <v>0.01</v>
      </c>
    </row>
    <row r="113" spans="1:36" x14ac:dyDescent="0.35">
      <c r="A113" t="s">
        <v>289</v>
      </c>
      <c r="B113" t="s">
        <v>512</v>
      </c>
      <c r="C113" t="s">
        <v>513</v>
      </c>
      <c r="D113" t="s">
        <v>285</v>
      </c>
      <c r="F113">
        <v>14.697266000000001</v>
      </c>
      <c r="G113">
        <v>15.363604</v>
      </c>
      <c r="H113">
        <v>13.901659</v>
      </c>
      <c r="I113">
        <v>14.517587000000001</v>
      </c>
      <c r="J113">
        <v>14.551928999999999</v>
      </c>
      <c r="K113">
        <v>14.743841</v>
      </c>
      <c r="L113">
        <v>15.031955999999999</v>
      </c>
      <c r="M113">
        <v>15.271636000000001</v>
      </c>
      <c r="N113">
        <v>15.41033</v>
      </c>
      <c r="O113">
        <v>15.363085999999999</v>
      </c>
      <c r="P113">
        <v>15.574414000000001</v>
      </c>
      <c r="Q113">
        <v>15.719237</v>
      </c>
      <c r="R113">
        <v>15.704466999999999</v>
      </c>
      <c r="S113">
        <v>15.561396999999999</v>
      </c>
      <c r="T113">
        <v>15.589862</v>
      </c>
      <c r="U113">
        <v>15.568960000000001</v>
      </c>
      <c r="V113">
        <v>15.610766999999999</v>
      </c>
      <c r="W113">
        <v>15.783207000000001</v>
      </c>
      <c r="X113">
        <v>15.792808000000001</v>
      </c>
      <c r="Y113">
        <v>16.136666999999999</v>
      </c>
      <c r="Z113">
        <v>16.290006999999999</v>
      </c>
      <c r="AA113">
        <v>16.294150999999999</v>
      </c>
      <c r="AB113">
        <v>16.625146999999998</v>
      </c>
      <c r="AC113">
        <v>16.767897000000001</v>
      </c>
      <c r="AD113">
        <v>16.842213000000001</v>
      </c>
      <c r="AE113">
        <v>17.065719999999999</v>
      </c>
      <c r="AF113">
        <v>16.965527999999999</v>
      </c>
      <c r="AG113">
        <v>17.044737000000001</v>
      </c>
      <c r="AH113">
        <v>17.306128999999999</v>
      </c>
      <c r="AI113">
        <v>17.459461000000001</v>
      </c>
      <c r="AJ113" s="32">
        <v>6.0000000000000001E-3</v>
      </c>
    </row>
    <row r="114" spans="1:36" x14ac:dyDescent="0.35">
      <c r="A114" t="s">
        <v>292</v>
      </c>
      <c r="B114" t="s">
        <v>514</v>
      </c>
      <c r="C114" t="s">
        <v>515</v>
      </c>
      <c r="D114" t="s">
        <v>285</v>
      </c>
    </row>
    <row r="115" spans="1:36" x14ac:dyDescent="0.35">
      <c r="A115" t="s">
        <v>286</v>
      </c>
      <c r="B115" t="s">
        <v>516</v>
      </c>
      <c r="C115" t="s">
        <v>517</v>
      </c>
      <c r="D115" t="s">
        <v>285</v>
      </c>
      <c r="F115">
        <v>23.239584000000001</v>
      </c>
      <c r="G115">
        <v>22.618776</v>
      </c>
      <c r="H115">
        <v>21.724851999999998</v>
      </c>
      <c r="I115">
        <v>22.45797</v>
      </c>
      <c r="J115">
        <v>22.346981</v>
      </c>
      <c r="K115">
        <v>22.246079999999999</v>
      </c>
      <c r="L115">
        <v>22.233903999999999</v>
      </c>
      <c r="M115">
        <v>22.414711</v>
      </c>
      <c r="N115">
        <v>22.533940999999999</v>
      </c>
      <c r="O115">
        <v>22.493901999999999</v>
      </c>
      <c r="P115">
        <v>23.023235</v>
      </c>
      <c r="Q115">
        <v>23.113571</v>
      </c>
      <c r="R115">
        <v>23.226931</v>
      </c>
      <c r="S115">
        <v>23.261092999999999</v>
      </c>
      <c r="T115">
        <v>23.353107000000001</v>
      </c>
      <c r="U115">
        <v>23.519269999999999</v>
      </c>
      <c r="V115">
        <v>23.735455999999999</v>
      </c>
      <c r="W115">
        <v>23.863802</v>
      </c>
      <c r="X115">
        <v>23.935444</v>
      </c>
      <c r="Y115">
        <v>24.133272000000002</v>
      </c>
      <c r="Z115">
        <v>24.240326</v>
      </c>
      <c r="AA115">
        <v>24.252690999999999</v>
      </c>
      <c r="AB115">
        <v>24.508665000000001</v>
      </c>
      <c r="AC115">
        <v>24.784458000000001</v>
      </c>
      <c r="AD115">
        <v>24.889831999999998</v>
      </c>
      <c r="AE115">
        <v>25.070591</v>
      </c>
      <c r="AF115">
        <v>25.118781999999999</v>
      </c>
      <c r="AG115">
        <v>25.066670999999999</v>
      </c>
      <c r="AH115">
        <v>25.041691</v>
      </c>
      <c r="AI115">
        <v>24.965906</v>
      </c>
      <c r="AJ115" s="32">
        <v>2E-3</v>
      </c>
    </row>
    <row r="116" spans="1:36" x14ac:dyDescent="0.35">
      <c r="A116" t="s">
        <v>289</v>
      </c>
      <c r="B116" t="s">
        <v>518</v>
      </c>
      <c r="C116" t="s">
        <v>519</v>
      </c>
      <c r="D116" t="s">
        <v>285</v>
      </c>
      <c r="F116">
        <v>23.239581999999999</v>
      </c>
      <c r="G116">
        <v>22.620913000000002</v>
      </c>
      <c r="H116">
        <v>21.286826999999999</v>
      </c>
      <c r="I116">
        <v>21.537991999999999</v>
      </c>
      <c r="J116">
        <v>21.352785000000001</v>
      </c>
      <c r="K116">
        <v>21.266100000000002</v>
      </c>
      <c r="L116">
        <v>21.300889999999999</v>
      </c>
      <c r="M116">
        <v>21.436502000000001</v>
      </c>
      <c r="N116">
        <v>21.500235</v>
      </c>
      <c r="O116">
        <v>21.420155000000001</v>
      </c>
      <c r="P116">
        <v>21.708663999999999</v>
      </c>
      <c r="Q116">
        <v>21.794021999999998</v>
      </c>
      <c r="R116">
        <v>21.806377000000001</v>
      </c>
      <c r="S116">
        <v>21.631336000000001</v>
      </c>
      <c r="T116">
        <v>21.601894000000001</v>
      </c>
      <c r="U116">
        <v>21.581354000000001</v>
      </c>
      <c r="V116">
        <v>21.593233000000001</v>
      </c>
      <c r="W116">
        <v>21.655601999999998</v>
      </c>
      <c r="X116">
        <v>21.663571999999998</v>
      </c>
      <c r="Y116">
        <v>21.949545000000001</v>
      </c>
      <c r="Z116">
        <v>22.078720000000001</v>
      </c>
      <c r="AA116">
        <v>22.068697</v>
      </c>
      <c r="AB116">
        <v>22.325365000000001</v>
      </c>
      <c r="AC116">
        <v>22.426092000000001</v>
      </c>
      <c r="AD116">
        <v>22.462579999999999</v>
      </c>
      <c r="AE116">
        <v>22.679932000000001</v>
      </c>
      <c r="AF116">
        <v>22.555965</v>
      </c>
      <c r="AG116">
        <v>22.606199</v>
      </c>
      <c r="AH116">
        <v>22.815994</v>
      </c>
      <c r="AI116">
        <v>22.9312</v>
      </c>
      <c r="AJ116" s="32">
        <v>0</v>
      </c>
    </row>
    <row r="117" spans="1:36" x14ac:dyDescent="0.35">
      <c r="A117" t="s">
        <v>327</v>
      </c>
      <c r="B117" t="s">
        <v>520</v>
      </c>
      <c r="C117" t="s">
        <v>521</v>
      </c>
      <c r="D117" t="s">
        <v>285</v>
      </c>
    </row>
    <row r="118" spans="1:36" x14ac:dyDescent="0.35">
      <c r="A118" t="s">
        <v>286</v>
      </c>
      <c r="B118" t="s">
        <v>522</v>
      </c>
      <c r="C118" t="s">
        <v>523</v>
      </c>
      <c r="D118" t="s">
        <v>285</v>
      </c>
      <c r="F118">
        <v>12.013578000000001</v>
      </c>
      <c r="G118">
        <v>10.458709000000001</v>
      </c>
      <c r="H118">
        <v>12.578842</v>
      </c>
      <c r="I118">
        <v>13.528700000000001</v>
      </c>
      <c r="J118">
        <v>13.737606</v>
      </c>
      <c r="K118">
        <v>13.942602000000001</v>
      </c>
      <c r="L118">
        <v>14.329307999999999</v>
      </c>
      <c r="M118">
        <v>14.504764</v>
      </c>
      <c r="N118">
        <v>14.602103</v>
      </c>
      <c r="O118">
        <v>14.71898</v>
      </c>
      <c r="P118">
        <v>14.945432</v>
      </c>
      <c r="Q118">
        <v>15.051952999999999</v>
      </c>
      <c r="R118">
        <v>15.178535</v>
      </c>
      <c r="S118">
        <v>15.191147000000001</v>
      </c>
      <c r="T118">
        <v>15.223546000000001</v>
      </c>
      <c r="U118">
        <v>15.203552999999999</v>
      </c>
      <c r="V118">
        <v>15.229247000000001</v>
      </c>
      <c r="W118">
        <v>15.418616</v>
      </c>
      <c r="X118">
        <v>15.357547</v>
      </c>
      <c r="Y118">
        <v>15.693584</v>
      </c>
      <c r="Z118">
        <v>15.821681</v>
      </c>
      <c r="AA118">
        <v>15.904107</v>
      </c>
      <c r="AB118">
        <v>16.207706000000002</v>
      </c>
      <c r="AC118">
        <v>16.420985999999999</v>
      </c>
      <c r="AD118">
        <v>16.507034000000001</v>
      </c>
      <c r="AE118">
        <v>16.658756</v>
      </c>
      <c r="AF118">
        <v>16.714941</v>
      </c>
      <c r="AG118">
        <v>16.686305999999998</v>
      </c>
      <c r="AH118">
        <v>16.718962000000001</v>
      </c>
      <c r="AI118">
        <v>16.678758999999999</v>
      </c>
      <c r="AJ118" s="32">
        <v>1.0999999999999999E-2</v>
      </c>
    </row>
    <row r="119" spans="1:36" x14ac:dyDescent="0.35">
      <c r="A119" t="s">
        <v>289</v>
      </c>
      <c r="B119" t="s">
        <v>524</v>
      </c>
      <c r="C119" t="s">
        <v>525</v>
      </c>
      <c r="D119" t="s">
        <v>285</v>
      </c>
      <c r="F119">
        <v>12.013634</v>
      </c>
      <c r="G119">
        <v>10.451299000000001</v>
      </c>
      <c r="H119">
        <v>12.242625</v>
      </c>
      <c r="I119">
        <v>12.833735000000001</v>
      </c>
      <c r="J119">
        <v>12.993793</v>
      </c>
      <c r="K119">
        <v>13.144289000000001</v>
      </c>
      <c r="L119">
        <v>13.532260000000001</v>
      </c>
      <c r="M119">
        <v>13.618387</v>
      </c>
      <c r="N119">
        <v>13.695586</v>
      </c>
      <c r="O119">
        <v>13.725967000000001</v>
      </c>
      <c r="P119">
        <v>13.896428</v>
      </c>
      <c r="Q119">
        <v>13.965748</v>
      </c>
      <c r="R119">
        <v>13.977520999999999</v>
      </c>
      <c r="S119">
        <v>13.919347</v>
      </c>
      <c r="T119">
        <v>13.932724</v>
      </c>
      <c r="U119">
        <v>13.936965000000001</v>
      </c>
      <c r="V119">
        <v>13.940780999999999</v>
      </c>
      <c r="W119">
        <v>14.062115</v>
      </c>
      <c r="X119">
        <v>14.063793</v>
      </c>
      <c r="Y119">
        <v>14.342635</v>
      </c>
      <c r="Z119">
        <v>14.45513</v>
      </c>
      <c r="AA119">
        <v>14.449232</v>
      </c>
      <c r="AB119">
        <v>14.63552</v>
      </c>
      <c r="AC119">
        <v>14.724515999999999</v>
      </c>
      <c r="AD119">
        <v>14.758376</v>
      </c>
      <c r="AE119">
        <v>14.931281999999999</v>
      </c>
      <c r="AF119">
        <v>14.855305</v>
      </c>
      <c r="AG119">
        <v>14.882324000000001</v>
      </c>
      <c r="AH119">
        <v>15.018537</v>
      </c>
      <c r="AI119">
        <v>15.12322</v>
      </c>
      <c r="AJ119" s="32">
        <v>8.0000000000000002E-3</v>
      </c>
    </row>
    <row r="120" spans="1:36" x14ac:dyDescent="0.35">
      <c r="A120" t="s">
        <v>299</v>
      </c>
      <c r="B120" t="s">
        <v>526</v>
      </c>
      <c r="C120" t="s">
        <v>527</v>
      </c>
      <c r="D120" t="s">
        <v>285</v>
      </c>
    </row>
    <row r="121" spans="1:36" x14ac:dyDescent="0.35">
      <c r="A121" t="s">
        <v>286</v>
      </c>
      <c r="B121" t="s">
        <v>528</v>
      </c>
      <c r="C121" t="s">
        <v>529</v>
      </c>
      <c r="D121" t="s">
        <v>285</v>
      </c>
      <c r="F121">
        <v>6.7148839999999996</v>
      </c>
      <c r="G121">
        <v>6.3616609999999998</v>
      </c>
      <c r="H121">
        <v>6.000756</v>
      </c>
      <c r="I121">
        <v>5.6632259999999999</v>
      </c>
      <c r="J121">
        <v>5.5072910000000004</v>
      </c>
      <c r="K121">
        <v>5.4740000000000002</v>
      </c>
      <c r="L121">
        <v>5.5297869999999998</v>
      </c>
      <c r="M121">
        <v>5.6556819999999997</v>
      </c>
      <c r="N121">
        <v>5.7914450000000004</v>
      </c>
      <c r="O121">
        <v>5.8820180000000004</v>
      </c>
      <c r="P121">
        <v>6.022627</v>
      </c>
      <c r="Q121">
        <v>6.0423989999999996</v>
      </c>
      <c r="R121">
        <v>6.1256589999999997</v>
      </c>
      <c r="S121">
        <v>6.123901</v>
      </c>
      <c r="T121">
        <v>6.1005599999999998</v>
      </c>
      <c r="U121">
        <v>6.0980410000000003</v>
      </c>
      <c r="V121">
        <v>6.1061490000000003</v>
      </c>
      <c r="W121">
        <v>6.1079420000000004</v>
      </c>
      <c r="X121">
        <v>6.1093590000000004</v>
      </c>
      <c r="Y121">
        <v>6.1226830000000003</v>
      </c>
      <c r="Z121">
        <v>6.1126810000000003</v>
      </c>
      <c r="AA121">
        <v>6.082541</v>
      </c>
      <c r="AB121">
        <v>6.0692680000000001</v>
      </c>
      <c r="AC121">
        <v>6.0138239999999996</v>
      </c>
      <c r="AD121">
        <v>5.9953089999999998</v>
      </c>
      <c r="AE121">
        <v>5.9838760000000004</v>
      </c>
      <c r="AF121">
        <v>5.9731480000000001</v>
      </c>
      <c r="AG121">
        <v>5.9684460000000001</v>
      </c>
      <c r="AH121">
        <v>5.9573970000000003</v>
      </c>
      <c r="AI121">
        <v>5.9414009999999999</v>
      </c>
      <c r="AJ121" s="32">
        <v>-4.0000000000000001E-3</v>
      </c>
    </row>
    <row r="122" spans="1:36" x14ac:dyDescent="0.35">
      <c r="A122" t="s">
        <v>289</v>
      </c>
      <c r="B122" t="s">
        <v>530</v>
      </c>
      <c r="C122" t="s">
        <v>531</v>
      </c>
      <c r="D122" t="s">
        <v>285</v>
      </c>
      <c r="F122">
        <v>6.7161840000000002</v>
      </c>
      <c r="G122">
        <v>6.1097099999999998</v>
      </c>
      <c r="H122">
        <v>5.5735289999999997</v>
      </c>
      <c r="I122">
        <v>5.1328899999999997</v>
      </c>
      <c r="J122">
        <v>4.9154910000000003</v>
      </c>
      <c r="K122">
        <v>4.8274530000000002</v>
      </c>
      <c r="L122">
        <v>4.8205799999999996</v>
      </c>
      <c r="M122">
        <v>4.8862779999999999</v>
      </c>
      <c r="N122">
        <v>4.958361</v>
      </c>
      <c r="O122">
        <v>5.0172629999999998</v>
      </c>
      <c r="P122">
        <v>5.1059229999999998</v>
      </c>
      <c r="Q122">
        <v>5.1087290000000003</v>
      </c>
      <c r="R122">
        <v>5.1365420000000004</v>
      </c>
      <c r="S122">
        <v>5.1304109999999996</v>
      </c>
      <c r="T122">
        <v>5.1008930000000001</v>
      </c>
      <c r="U122">
        <v>5.0795760000000003</v>
      </c>
      <c r="V122">
        <v>5.0644349999999996</v>
      </c>
      <c r="W122">
        <v>5.0249040000000003</v>
      </c>
      <c r="X122">
        <v>5.01647</v>
      </c>
      <c r="Y122">
        <v>4.9675989999999999</v>
      </c>
      <c r="Z122">
        <v>4.934774</v>
      </c>
      <c r="AA122">
        <v>4.873075</v>
      </c>
      <c r="AB122">
        <v>4.8382699999999996</v>
      </c>
      <c r="AC122">
        <v>4.8123950000000004</v>
      </c>
      <c r="AD122">
        <v>4.8031709999999999</v>
      </c>
      <c r="AE122">
        <v>4.7619999999999996</v>
      </c>
      <c r="AF122">
        <v>4.7249639999999999</v>
      </c>
      <c r="AG122">
        <v>4.6871619999999998</v>
      </c>
      <c r="AH122">
        <v>4.6753770000000001</v>
      </c>
      <c r="AI122">
        <v>4.6645139999999996</v>
      </c>
      <c r="AJ122" s="32">
        <v>-1.2E-2</v>
      </c>
    </row>
    <row r="123" spans="1:36" x14ac:dyDescent="0.35">
      <c r="A123" t="s">
        <v>372</v>
      </c>
      <c r="B123" t="s">
        <v>532</v>
      </c>
      <c r="C123" t="s">
        <v>533</v>
      </c>
      <c r="D123" t="s">
        <v>285</v>
      </c>
    </row>
    <row r="124" spans="1:36" x14ac:dyDescent="0.35">
      <c r="A124" t="s">
        <v>286</v>
      </c>
      <c r="B124" t="s">
        <v>534</v>
      </c>
      <c r="C124" t="s">
        <v>535</v>
      </c>
      <c r="D124" t="s">
        <v>285</v>
      </c>
      <c r="F124">
        <v>3.9200170000000001</v>
      </c>
      <c r="G124">
        <v>3.520448</v>
      </c>
      <c r="H124">
        <v>3.3495240000000002</v>
      </c>
      <c r="I124">
        <v>3.1881349999999999</v>
      </c>
      <c r="J124">
        <v>3.096409</v>
      </c>
      <c r="K124">
        <v>3.03288</v>
      </c>
      <c r="L124">
        <v>3.0056090000000002</v>
      </c>
      <c r="M124">
        <v>3.0067390000000001</v>
      </c>
      <c r="N124">
        <v>3.0179010000000002</v>
      </c>
      <c r="O124">
        <v>3.0464850000000001</v>
      </c>
      <c r="P124">
        <v>3.0680510000000001</v>
      </c>
      <c r="Q124">
        <v>3.100158</v>
      </c>
      <c r="R124">
        <v>3.1251690000000001</v>
      </c>
      <c r="S124">
        <v>3.1477789999999999</v>
      </c>
      <c r="T124">
        <v>3.1733889999999998</v>
      </c>
      <c r="U124">
        <v>3.20092</v>
      </c>
      <c r="V124">
        <v>3.2328570000000001</v>
      </c>
      <c r="W124">
        <v>3.2593830000000001</v>
      </c>
      <c r="X124">
        <v>3.2843460000000002</v>
      </c>
      <c r="Y124">
        <v>3.312316</v>
      </c>
      <c r="Z124">
        <v>3.3372099999999998</v>
      </c>
      <c r="AA124">
        <v>3.3597380000000001</v>
      </c>
      <c r="AB124">
        <v>3.3827820000000002</v>
      </c>
      <c r="AC124">
        <v>3.4101669999999999</v>
      </c>
      <c r="AD124">
        <v>3.4379360000000001</v>
      </c>
      <c r="AE124">
        <v>3.4673980000000002</v>
      </c>
      <c r="AF124">
        <v>3.493941</v>
      </c>
      <c r="AG124">
        <v>3.5140889999999998</v>
      </c>
      <c r="AH124">
        <v>3.5360510000000001</v>
      </c>
      <c r="AI124">
        <v>3.5649459999999999</v>
      </c>
      <c r="AJ124" s="32">
        <v>-3.0000000000000001E-3</v>
      </c>
    </row>
    <row r="125" spans="1:36" x14ac:dyDescent="0.35">
      <c r="A125" t="s">
        <v>289</v>
      </c>
      <c r="B125" t="s">
        <v>536</v>
      </c>
      <c r="C125" t="s">
        <v>537</v>
      </c>
      <c r="D125" t="s">
        <v>285</v>
      </c>
      <c r="F125">
        <v>3.9207879999999999</v>
      </c>
      <c r="G125">
        <v>3.5090910000000002</v>
      </c>
      <c r="H125">
        <v>3.3398840000000001</v>
      </c>
      <c r="I125">
        <v>3.1762739999999998</v>
      </c>
      <c r="J125">
        <v>3.0831780000000002</v>
      </c>
      <c r="K125">
        <v>3.0253160000000001</v>
      </c>
      <c r="L125">
        <v>2.9964879999999998</v>
      </c>
      <c r="M125">
        <v>2.9870779999999999</v>
      </c>
      <c r="N125">
        <v>2.9963099999999998</v>
      </c>
      <c r="O125">
        <v>3.0227889999999999</v>
      </c>
      <c r="P125">
        <v>3.0410539999999999</v>
      </c>
      <c r="Q125">
        <v>3.0713330000000001</v>
      </c>
      <c r="R125">
        <v>3.0945469999999999</v>
      </c>
      <c r="S125">
        <v>3.1131859999999998</v>
      </c>
      <c r="T125">
        <v>3.1374309999999999</v>
      </c>
      <c r="U125">
        <v>3.1629</v>
      </c>
      <c r="V125">
        <v>3.1930610000000001</v>
      </c>
      <c r="W125">
        <v>3.2172700000000001</v>
      </c>
      <c r="X125">
        <v>3.2424409999999999</v>
      </c>
      <c r="Y125">
        <v>3.2676419999999999</v>
      </c>
      <c r="Z125">
        <v>3.292227</v>
      </c>
      <c r="AA125">
        <v>3.3126829999999998</v>
      </c>
      <c r="AB125">
        <v>3.336605</v>
      </c>
      <c r="AC125">
        <v>3.3637169999999998</v>
      </c>
      <c r="AD125">
        <v>3.3926379999999998</v>
      </c>
      <c r="AE125">
        <v>3.4193340000000001</v>
      </c>
      <c r="AF125">
        <v>3.4473379999999998</v>
      </c>
      <c r="AG125">
        <v>3.4729049999999999</v>
      </c>
      <c r="AH125">
        <v>3.4959600000000002</v>
      </c>
      <c r="AI125">
        <v>3.5198299999999998</v>
      </c>
      <c r="AJ125" s="32">
        <v>-4.0000000000000001E-3</v>
      </c>
    </row>
    <row r="126" spans="1:36" x14ac:dyDescent="0.35">
      <c r="A126" t="s">
        <v>538</v>
      </c>
      <c r="B126" t="s">
        <v>539</v>
      </c>
      <c r="C126" t="s">
        <v>540</v>
      </c>
      <c r="D126" t="s">
        <v>285</v>
      </c>
    </row>
    <row r="127" spans="1:36" x14ac:dyDescent="0.35">
      <c r="A127" t="s">
        <v>286</v>
      </c>
      <c r="B127" t="s">
        <v>541</v>
      </c>
      <c r="C127" t="s">
        <v>542</v>
      </c>
      <c r="D127" t="s">
        <v>285</v>
      </c>
      <c r="F127">
        <v>2.092638</v>
      </c>
      <c r="G127">
        <v>2.0673189999999999</v>
      </c>
      <c r="H127">
        <v>2.0517349999999999</v>
      </c>
      <c r="I127">
        <v>2.0577580000000002</v>
      </c>
      <c r="J127">
        <v>2.0127139999999999</v>
      </c>
      <c r="K127">
        <v>1.9825839999999999</v>
      </c>
      <c r="L127">
        <v>1.9810030000000001</v>
      </c>
      <c r="M127">
        <v>1.9720610000000001</v>
      </c>
      <c r="N127">
        <v>1.980461</v>
      </c>
      <c r="O127">
        <v>1.978699</v>
      </c>
      <c r="P127">
        <v>1.978445</v>
      </c>
      <c r="Q127">
        <v>1.969352</v>
      </c>
      <c r="R127">
        <v>1.9658679999999999</v>
      </c>
      <c r="S127">
        <v>1.962693</v>
      </c>
      <c r="T127">
        <v>1.9513499999999999</v>
      </c>
      <c r="U127">
        <v>1.9398960000000001</v>
      </c>
      <c r="V127">
        <v>1.9385600000000001</v>
      </c>
      <c r="W127">
        <v>1.939254</v>
      </c>
      <c r="X127">
        <v>1.9379090000000001</v>
      </c>
      <c r="Y127">
        <v>1.944985</v>
      </c>
      <c r="Z127">
        <v>1.9423820000000001</v>
      </c>
      <c r="AA127">
        <v>1.932901</v>
      </c>
      <c r="AB127">
        <v>1.9238360000000001</v>
      </c>
      <c r="AC127">
        <v>1.9204699999999999</v>
      </c>
      <c r="AD127">
        <v>1.918973</v>
      </c>
      <c r="AE127">
        <v>1.9170370000000001</v>
      </c>
      <c r="AF127">
        <v>1.9126369999999999</v>
      </c>
      <c r="AG127">
        <v>1.9049659999999999</v>
      </c>
      <c r="AH127">
        <v>1.906433</v>
      </c>
      <c r="AI127">
        <v>1.9040790000000001</v>
      </c>
      <c r="AJ127" s="32">
        <v>-3.0000000000000001E-3</v>
      </c>
    </row>
    <row r="128" spans="1:36" x14ac:dyDescent="0.35">
      <c r="A128" t="s">
        <v>289</v>
      </c>
      <c r="B128" t="s">
        <v>543</v>
      </c>
      <c r="C128" t="s">
        <v>544</v>
      </c>
      <c r="D128" t="s">
        <v>285</v>
      </c>
      <c r="F128">
        <v>2.148501</v>
      </c>
      <c r="G128">
        <v>2.0046750000000002</v>
      </c>
      <c r="H128">
        <v>2.0147889999999999</v>
      </c>
      <c r="I128">
        <v>2.0406040000000001</v>
      </c>
      <c r="J128">
        <v>1.9811609999999999</v>
      </c>
      <c r="K128">
        <v>1.9481189999999999</v>
      </c>
      <c r="L128">
        <v>1.9403570000000001</v>
      </c>
      <c r="M128">
        <v>1.927041</v>
      </c>
      <c r="N128">
        <v>1.9202589999999999</v>
      </c>
      <c r="O128">
        <v>1.9131769999999999</v>
      </c>
      <c r="P128">
        <v>1.912307</v>
      </c>
      <c r="Q128">
        <v>1.90076</v>
      </c>
      <c r="R128">
        <v>1.8884350000000001</v>
      </c>
      <c r="S128">
        <v>1.8869050000000001</v>
      </c>
      <c r="T128">
        <v>1.865197</v>
      </c>
      <c r="U128">
        <v>1.85046</v>
      </c>
      <c r="V128">
        <v>1.8495269999999999</v>
      </c>
      <c r="W128">
        <v>1.8452390000000001</v>
      </c>
      <c r="X128">
        <v>1.8399479999999999</v>
      </c>
      <c r="Y128">
        <v>1.8370200000000001</v>
      </c>
      <c r="Z128">
        <v>1.82884</v>
      </c>
      <c r="AA128">
        <v>1.8234699999999999</v>
      </c>
      <c r="AB128">
        <v>1.813037</v>
      </c>
      <c r="AC128">
        <v>1.807002</v>
      </c>
      <c r="AD128">
        <v>1.805518</v>
      </c>
      <c r="AE128">
        <v>1.791326</v>
      </c>
      <c r="AF128">
        <v>1.7877810000000001</v>
      </c>
      <c r="AG128">
        <v>1.7869060000000001</v>
      </c>
      <c r="AH128">
        <v>1.7870299999999999</v>
      </c>
      <c r="AI128">
        <v>1.7859959999999999</v>
      </c>
      <c r="AJ128" s="32">
        <v>-6.0000000000000001E-3</v>
      </c>
    </row>
    <row r="129" spans="1:36" x14ac:dyDescent="0.35">
      <c r="A129" t="s">
        <v>386</v>
      </c>
      <c r="B129" t="s">
        <v>545</v>
      </c>
      <c r="C129" t="s">
        <v>546</v>
      </c>
      <c r="D129" t="s">
        <v>285</v>
      </c>
    </row>
    <row r="130" spans="1:36" x14ac:dyDescent="0.35">
      <c r="A130" t="s">
        <v>286</v>
      </c>
      <c r="B130" t="s">
        <v>547</v>
      </c>
      <c r="C130" t="s">
        <v>548</v>
      </c>
      <c r="D130" t="s">
        <v>285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391</v>
      </c>
    </row>
    <row r="131" spans="1:36" x14ac:dyDescent="0.35">
      <c r="A131" t="s">
        <v>289</v>
      </c>
      <c r="B131" t="s">
        <v>549</v>
      </c>
      <c r="C131" t="s">
        <v>550</v>
      </c>
      <c r="D131" t="s">
        <v>285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391</v>
      </c>
    </row>
    <row r="132" spans="1:36" x14ac:dyDescent="0.35">
      <c r="A132" t="s">
        <v>306</v>
      </c>
      <c r="B132" t="s">
        <v>551</v>
      </c>
      <c r="C132" t="s">
        <v>552</v>
      </c>
      <c r="D132" t="s">
        <v>285</v>
      </c>
    </row>
    <row r="133" spans="1:36" x14ac:dyDescent="0.35">
      <c r="A133" t="s">
        <v>286</v>
      </c>
      <c r="B133" t="s">
        <v>553</v>
      </c>
      <c r="C133" t="s">
        <v>554</v>
      </c>
      <c r="D133" t="s">
        <v>285</v>
      </c>
      <c r="F133">
        <v>32.461033</v>
      </c>
      <c r="G133">
        <v>32.266651000000003</v>
      </c>
      <c r="H133">
        <v>31.663857</v>
      </c>
      <c r="I133">
        <v>30.877979</v>
      </c>
      <c r="J133">
        <v>30.708071</v>
      </c>
      <c r="K133">
        <v>30.615227000000001</v>
      </c>
      <c r="L133">
        <v>30.680014</v>
      </c>
      <c r="M133">
        <v>30.793015</v>
      </c>
      <c r="N133">
        <v>30.882946</v>
      </c>
      <c r="O133">
        <v>30.928681999999998</v>
      </c>
      <c r="P133">
        <v>31.034051999999999</v>
      </c>
      <c r="Q133">
        <v>31.089554</v>
      </c>
      <c r="R133">
        <v>31.261178999999998</v>
      </c>
      <c r="S133">
        <v>31.367305999999999</v>
      </c>
      <c r="T133">
        <v>31.18111</v>
      </c>
      <c r="U133">
        <v>31.113538999999999</v>
      </c>
      <c r="V133">
        <v>30.950189999999999</v>
      </c>
      <c r="W133">
        <v>30.788084000000001</v>
      </c>
      <c r="X133">
        <v>30.798940999999999</v>
      </c>
      <c r="Y133">
        <v>30.779612</v>
      </c>
      <c r="Z133">
        <v>30.658608999999998</v>
      </c>
      <c r="AA133">
        <v>30.626740000000002</v>
      </c>
      <c r="AB133">
        <v>30.542953000000001</v>
      </c>
      <c r="AC133">
        <v>30.323409999999999</v>
      </c>
      <c r="AD133">
        <v>30.318209</v>
      </c>
      <c r="AE133">
        <v>30.264156</v>
      </c>
      <c r="AF133">
        <v>30.173914</v>
      </c>
      <c r="AG133">
        <v>30.212219000000001</v>
      </c>
      <c r="AH133">
        <v>30.142212000000001</v>
      </c>
      <c r="AI133">
        <v>29.924009000000002</v>
      </c>
      <c r="AJ133" s="32">
        <v>-3.0000000000000001E-3</v>
      </c>
    </row>
    <row r="134" spans="1:36" x14ac:dyDescent="0.35">
      <c r="A134" t="s">
        <v>289</v>
      </c>
      <c r="B134" t="s">
        <v>555</v>
      </c>
      <c r="C134" t="s">
        <v>556</v>
      </c>
      <c r="D134" t="s">
        <v>285</v>
      </c>
      <c r="F134">
        <v>32.462367999999998</v>
      </c>
      <c r="G134">
        <v>32.105080000000001</v>
      </c>
      <c r="H134">
        <v>31.155308000000002</v>
      </c>
      <c r="I134">
        <v>30.254792999999999</v>
      </c>
      <c r="J134">
        <v>29.949043</v>
      </c>
      <c r="K134">
        <v>29.925174999999999</v>
      </c>
      <c r="L134">
        <v>29.881155</v>
      </c>
      <c r="M134">
        <v>29.862414999999999</v>
      </c>
      <c r="N134">
        <v>29.829597</v>
      </c>
      <c r="O134">
        <v>29.683125</v>
      </c>
      <c r="P134">
        <v>29.822617000000001</v>
      </c>
      <c r="Q134">
        <v>29.755951</v>
      </c>
      <c r="R134">
        <v>29.792808999999998</v>
      </c>
      <c r="S134">
        <v>29.860264000000001</v>
      </c>
      <c r="T134">
        <v>29.581261000000001</v>
      </c>
      <c r="U134">
        <v>29.53097</v>
      </c>
      <c r="V134">
        <v>29.450354000000001</v>
      </c>
      <c r="W134">
        <v>29.271643000000001</v>
      </c>
      <c r="X134">
        <v>29.221091999999999</v>
      </c>
      <c r="Y134">
        <v>29.274585999999999</v>
      </c>
      <c r="Z134">
        <v>29.136555000000001</v>
      </c>
      <c r="AA134">
        <v>29.080938</v>
      </c>
      <c r="AB134">
        <v>28.998076999999999</v>
      </c>
      <c r="AC134">
        <v>28.856013999999998</v>
      </c>
      <c r="AD134">
        <v>28.812103</v>
      </c>
      <c r="AE134">
        <v>28.851655999999998</v>
      </c>
      <c r="AF134">
        <v>28.662693000000001</v>
      </c>
      <c r="AG134">
        <v>28.662306000000001</v>
      </c>
      <c r="AH134">
        <v>28.585153999999999</v>
      </c>
      <c r="AI134">
        <v>28.430499999999999</v>
      </c>
      <c r="AJ134" s="32">
        <v>-5.0000000000000001E-3</v>
      </c>
    </row>
    <row r="135" spans="1:36" x14ac:dyDescent="0.35">
      <c r="A135" t="s">
        <v>557</v>
      </c>
      <c r="C135" t="s">
        <v>558</v>
      </c>
    </row>
    <row r="136" spans="1:36" x14ac:dyDescent="0.35">
      <c r="A136" t="s">
        <v>559</v>
      </c>
      <c r="C136" t="s">
        <v>560</v>
      </c>
    </row>
    <row r="137" spans="1:36" x14ac:dyDescent="0.35">
      <c r="A137" t="s">
        <v>280</v>
      </c>
      <c r="B137" t="s">
        <v>561</v>
      </c>
      <c r="C137" t="s">
        <v>562</v>
      </c>
      <c r="D137" t="s">
        <v>563</v>
      </c>
    </row>
    <row r="138" spans="1:36" x14ac:dyDescent="0.35">
      <c r="A138" t="s">
        <v>286</v>
      </c>
      <c r="B138" t="s">
        <v>564</v>
      </c>
      <c r="C138" t="s">
        <v>565</v>
      </c>
      <c r="D138" t="s">
        <v>563</v>
      </c>
      <c r="F138">
        <v>274.75665300000003</v>
      </c>
      <c r="G138">
        <v>275.37280299999998</v>
      </c>
      <c r="H138">
        <v>274.573578</v>
      </c>
      <c r="I138">
        <v>270.37634300000002</v>
      </c>
      <c r="J138">
        <v>269.817902</v>
      </c>
      <c r="K138">
        <v>270.29400600000002</v>
      </c>
      <c r="L138">
        <v>271.54333500000001</v>
      </c>
      <c r="M138">
        <v>273.80499300000002</v>
      </c>
      <c r="N138">
        <v>276.31787100000003</v>
      </c>
      <c r="O138">
        <v>278.00543199999998</v>
      </c>
      <c r="P138">
        <v>281.73922700000003</v>
      </c>
      <c r="Q138">
        <v>283.54626500000001</v>
      </c>
      <c r="R138">
        <v>286.57415800000001</v>
      </c>
      <c r="S138">
        <v>288.69665500000002</v>
      </c>
      <c r="T138">
        <v>288.89822400000003</v>
      </c>
      <c r="U138">
        <v>290.23642000000001</v>
      </c>
      <c r="V138">
        <v>291.36578400000002</v>
      </c>
      <c r="W138">
        <v>292.37094100000002</v>
      </c>
      <c r="X138">
        <v>294.34918199999998</v>
      </c>
      <c r="Y138">
        <v>296.07534800000002</v>
      </c>
      <c r="Z138">
        <v>297.19662499999998</v>
      </c>
      <c r="AA138">
        <v>298.851135</v>
      </c>
      <c r="AB138">
        <v>300.17169200000001</v>
      </c>
      <c r="AC138">
        <v>300.723816</v>
      </c>
      <c r="AD138">
        <v>302.79547100000002</v>
      </c>
      <c r="AE138">
        <v>304.46014400000001</v>
      </c>
      <c r="AF138">
        <v>305.915955</v>
      </c>
      <c r="AG138">
        <v>307.98172</v>
      </c>
      <c r="AH138">
        <v>309.46176100000002</v>
      </c>
      <c r="AI138">
        <v>310.00372299999998</v>
      </c>
      <c r="AJ138" s="32">
        <v>4.0000000000000001E-3</v>
      </c>
    </row>
    <row r="139" spans="1:36" x14ac:dyDescent="0.35">
      <c r="A139" t="s">
        <v>289</v>
      </c>
      <c r="B139" t="s">
        <v>566</v>
      </c>
      <c r="C139" t="s">
        <v>567</v>
      </c>
      <c r="D139" t="s">
        <v>563</v>
      </c>
      <c r="F139">
        <v>274.77011099999999</v>
      </c>
      <c r="G139">
        <v>273.23782299999999</v>
      </c>
      <c r="H139">
        <v>270.46249399999999</v>
      </c>
      <c r="I139">
        <v>265.22634900000003</v>
      </c>
      <c r="J139">
        <v>264.01025399999997</v>
      </c>
      <c r="K139">
        <v>264.82733200000001</v>
      </c>
      <c r="L139">
        <v>265.47622699999999</v>
      </c>
      <c r="M139">
        <v>266.86215199999998</v>
      </c>
      <c r="N139">
        <v>268.52380399999998</v>
      </c>
      <c r="O139">
        <v>269.18121300000001</v>
      </c>
      <c r="P139">
        <v>272.92346199999997</v>
      </c>
      <c r="Q139">
        <v>274.08663899999999</v>
      </c>
      <c r="R139">
        <v>276.141907</v>
      </c>
      <c r="S139">
        <v>277.89993299999998</v>
      </c>
      <c r="T139">
        <v>277.675659</v>
      </c>
      <c r="U139">
        <v>278.91674799999998</v>
      </c>
      <c r="V139">
        <v>280.32595800000001</v>
      </c>
      <c r="W139">
        <v>281.05078099999997</v>
      </c>
      <c r="X139">
        <v>282.58624300000002</v>
      </c>
      <c r="Y139">
        <v>284.54733299999998</v>
      </c>
      <c r="Z139">
        <v>285.558716</v>
      </c>
      <c r="AA139">
        <v>286.94421399999999</v>
      </c>
      <c r="AB139">
        <v>288.39404300000001</v>
      </c>
      <c r="AC139">
        <v>289.48931900000002</v>
      </c>
      <c r="AD139">
        <v>291.39419600000002</v>
      </c>
      <c r="AE139">
        <v>293.52478000000002</v>
      </c>
      <c r="AF139">
        <v>294.269318</v>
      </c>
      <c r="AG139">
        <v>296.27355999999997</v>
      </c>
      <c r="AH139">
        <v>297.75704999999999</v>
      </c>
      <c r="AI139">
        <v>298.88140900000002</v>
      </c>
      <c r="AJ139" s="32">
        <v>3.0000000000000001E-3</v>
      </c>
    </row>
    <row r="140" spans="1:36" x14ac:dyDescent="0.35">
      <c r="A140" t="s">
        <v>313</v>
      </c>
      <c r="B140" t="s">
        <v>568</v>
      </c>
      <c r="C140" t="s">
        <v>569</v>
      </c>
      <c r="D140" t="s">
        <v>563</v>
      </c>
    </row>
    <row r="141" spans="1:36" x14ac:dyDescent="0.35">
      <c r="A141" t="s">
        <v>286</v>
      </c>
      <c r="B141" t="s">
        <v>570</v>
      </c>
      <c r="C141" t="s">
        <v>571</v>
      </c>
      <c r="D141" t="s">
        <v>563</v>
      </c>
      <c r="F141">
        <v>197.94026199999999</v>
      </c>
      <c r="G141">
        <v>201.65473900000001</v>
      </c>
      <c r="H141">
        <v>196.17666600000001</v>
      </c>
      <c r="I141">
        <v>191.186813</v>
      </c>
      <c r="J141">
        <v>189.77752699999999</v>
      </c>
      <c r="K141">
        <v>188.810913</v>
      </c>
      <c r="L141">
        <v>189.43356299999999</v>
      </c>
      <c r="M141">
        <v>190.58833300000001</v>
      </c>
      <c r="N141">
        <v>191.842163</v>
      </c>
      <c r="O141">
        <v>192.41606100000001</v>
      </c>
      <c r="P141">
        <v>194.629379</v>
      </c>
      <c r="Q141">
        <v>195.24662799999999</v>
      </c>
      <c r="R141">
        <v>197.12745699999999</v>
      </c>
      <c r="S141">
        <v>198.30746500000001</v>
      </c>
      <c r="T141">
        <v>197.981537</v>
      </c>
      <c r="U141">
        <v>198.472656</v>
      </c>
      <c r="V141">
        <v>198.74217200000001</v>
      </c>
      <c r="W141">
        <v>198.944016</v>
      </c>
      <c r="X141">
        <v>200.08554100000001</v>
      </c>
      <c r="Y141">
        <v>200.94512900000001</v>
      </c>
      <c r="Z141">
        <v>201.326584</v>
      </c>
      <c r="AA141">
        <v>202.22683699999999</v>
      </c>
      <c r="AB141">
        <v>203.18472299999999</v>
      </c>
      <c r="AC141">
        <v>203.166901</v>
      </c>
      <c r="AD141">
        <v>204.46878100000001</v>
      </c>
      <c r="AE141">
        <v>205.491714</v>
      </c>
      <c r="AF141">
        <v>206.207855</v>
      </c>
      <c r="AG141">
        <v>207.66523699999999</v>
      </c>
      <c r="AH141">
        <v>208.726303</v>
      </c>
      <c r="AI141">
        <v>208.915649</v>
      </c>
      <c r="AJ141" s="32">
        <v>2E-3</v>
      </c>
    </row>
    <row r="142" spans="1:36" x14ac:dyDescent="0.35">
      <c r="A142" t="s">
        <v>289</v>
      </c>
      <c r="B142" t="s">
        <v>572</v>
      </c>
      <c r="C142" t="s">
        <v>573</v>
      </c>
      <c r="D142" t="s">
        <v>563</v>
      </c>
      <c r="F142">
        <v>197.945572</v>
      </c>
      <c r="G142">
        <v>199.767212</v>
      </c>
      <c r="H142">
        <v>192.404495</v>
      </c>
      <c r="I142">
        <v>186.87788399999999</v>
      </c>
      <c r="J142">
        <v>184.89196799999999</v>
      </c>
      <c r="K142">
        <v>184.49707000000001</v>
      </c>
      <c r="L142">
        <v>184.63076799999999</v>
      </c>
      <c r="M142">
        <v>185.28035</v>
      </c>
      <c r="N142">
        <v>185.74801600000001</v>
      </c>
      <c r="O142">
        <v>185.36985799999999</v>
      </c>
      <c r="P142">
        <v>187.74632299999999</v>
      </c>
      <c r="Q142">
        <v>187.958496</v>
      </c>
      <c r="R142">
        <v>189.11891199999999</v>
      </c>
      <c r="S142">
        <v>190.063141</v>
      </c>
      <c r="T142">
        <v>189.27771000000001</v>
      </c>
      <c r="U142">
        <v>189.728714</v>
      </c>
      <c r="V142">
        <v>190.18545499999999</v>
      </c>
      <c r="W142">
        <v>190.20051599999999</v>
      </c>
      <c r="X142">
        <v>191.03767400000001</v>
      </c>
      <c r="Y142">
        <v>192.365646</v>
      </c>
      <c r="Z142">
        <v>192.64688100000001</v>
      </c>
      <c r="AA142">
        <v>193.41189600000001</v>
      </c>
      <c r="AB142">
        <v>194.33000200000001</v>
      </c>
      <c r="AC142">
        <v>194.67105100000001</v>
      </c>
      <c r="AD142">
        <v>195.716904</v>
      </c>
      <c r="AE142">
        <v>197.190765</v>
      </c>
      <c r="AF142">
        <v>197.20637500000001</v>
      </c>
      <c r="AG142">
        <v>198.68173200000001</v>
      </c>
      <c r="AH142">
        <v>199.84903</v>
      </c>
      <c r="AI142">
        <v>200.47663900000001</v>
      </c>
      <c r="AJ142" s="32">
        <v>0</v>
      </c>
    </row>
    <row r="143" spans="1:36" x14ac:dyDescent="0.35">
      <c r="A143" t="s">
        <v>346</v>
      </c>
      <c r="B143" t="s">
        <v>574</v>
      </c>
      <c r="C143" t="s">
        <v>575</v>
      </c>
      <c r="D143" t="s">
        <v>563</v>
      </c>
    </row>
    <row r="144" spans="1:36" x14ac:dyDescent="0.35">
      <c r="A144" t="s">
        <v>286</v>
      </c>
      <c r="B144" t="s">
        <v>576</v>
      </c>
      <c r="C144" t="s">
        <v>577</v>
      </c>
      <c r="D144" t="s">
        <v>563</v>
      </c>
      <c r="F144">
        <v>207.87148999999999</v>
      </c>
      <c r="G144">
        <v>216.86631800000001</v>
      </c>
      <c r="H144">
        <v>207.96852100000001</v>
      </c>
      <c r="I144">
        <v>205.65776099999999</v>
      </c>
      <c r="J144">
        <v>205.00015300000001</v>
      </c>
      <c r="K144">
        <v>206.92233300000001</v>
      </c>
      <c r="L144">
        <v>210.260727</v>
      </c>
      <c r="M144">
        <v>216.45573400000001</v>
      </c>
      <c r="N144">
        <v>221.23164399999999</v>
      </c>
      <c r="O144">
        <v>225.769699</v>
      </c>
      <c r="P144">
        <v>230.393066</v>
      </c>
      <c r="Q144">
        <v>234.78211999999999</v>
      </c>
      <c r="R144">
        <v>239.17683400000001</v>
      </c>
      <c r="S144">
        <v>241.704193</v>
      </c>
      <c r="T144">
        <v>243.648392</v>
      </c>
      <c r="U144">
        <v>246.29451</v>
      </c>
      <c r="V144">
        <v>249.97927899999999</v>
      </c>
      <c r="W144">
        <v>253.25907900000001</v>
      </c>
      <c r="X144">
        <v>255.100067</v>
      </c>
      <c r="Y144">
        <v>259.03656000000001</v>
      </c>
      <c r="Z144">
        <v>262.697723</v>
      </c>
      <c r="AA144">
        <v>265.09201000000002</v>
      </c>
      <c r="AB144">
        <v>268.04028299999999</v>
      </c>
      <c r="AC144">
        <v>270.74755900000002</v>
      </c>
      <c r="AD144">
        <v>272.82507299999997</v>
      </c>
      <c r="AE144">
        <v>276.04589800000002</v>
      </c>
      <c r="AF144">
        <v>277.769409</v>
      </c>
      <c r="AG144">
        <v>278.59582499999999</v>
      </c>
      <c r="AH144">
        <v>280.16696200000001</v>
      </c>
      <c r="AI144">
        <v>283.14764400000001</v>
      </c>
      <c r="AJ144" s="32">
        <v>1.0999999999999999E-2</v>
      </c>
    </row>
    <row r="145" spans="1:36" x14ac:dyDescent="0.35">
      <c r="A145" t="s">
        <v>289</v>
      </c>
      <c r="B145" t="s">
        <v>578</v>
      </c>
      <c r="C145" t="s">
        <v>579</v>
      </c>
      <c r="D145" t="s">
        <v>563</v>
      </c>
      <c r="F145">
        <v>207.88767999999999</v>
      </c>
      <c r="G145">
        <v>210.02568099999999</v>
      </c>
      <c r="H145">
        <v>197.20889299999999</v>
      </c>
      <c r="I145">
        <v>193.68897999999999</v>
      </c>
      <c r="J145">
        <v>193.42514</v>
      </c>
      <c r="K145">
        <v>194.55427599999999</v>
      </c>
      <c r="L145">
        <v>196.40216100000001</v>
      </c>
      <c r="M145">
        <v>201.486008</v>
      </c>
      <c r="N145">
        <v>205.65901199999999</v>
      </c>
      <c r="O145">
        <v>209.091309</v>
      </c>
      <c r="P145">
        <v>212.21116599999999</v>
      </c>
      <c r="Q145">
        <v>215.85659799999999</v>
      </c>
      <c r="R145">
        <v>221.07527200000001</v>
      </c>
      <c r="S145">
        <v>223.190155</v>
      </c>
      <c r="T145">
        <v>224.81796299999999</v>
      </c>
      <c r="U145">
        <v>227.234375</v>
      </c>
      <c r="V145">
        <v>230.31535299999999</v>
      </c>
      <c r="W145">
        <v>233.41319300000001</v>
      </c>
      <c r="X145">
        <v>235.98294100000001</v>
      </c>
      <c r="Y145">
        <v>239.52955600000001</v>
      </c>
      <c r="Z145">
        <v>243.22927899999999</v>
      </c>
      <c r="AA145">
        <v>245.99131800000001</v>
      </c>
      <c r="AB145">
        <v>249.71447800000001</v>
      </c>
      <c r="AC145">
        <v>252.73056</v>
      </c>
      <c r="AD145">
        <v>255.59219400000001</v>
      </c>
      <c r="AE145">
        <v>258.81460600000003</v>
      </c>
      <c r="AF145">
        <v>262.04473899999999</v>
      </c>
      <c r="AG145">
        <v>264.47933999999998</v>
      </c>
      <c r="AH145">
        <v>267.14386000000002</v>
      </c>
      <c r="AI145">
        <v>271.829071</v>
      </c>
      <c r="AJ145" s="32">
        <v>8.9999999999999993E-3</v>
      </c>
    </row>
    <row r="146" spans="1:36" x14ac:dyDescent="0.35">
      <c r="A146" t="s">
        <v>400</v>
      </c>
      <c r="B146" t="s">
        <v>580</v>
      </c>
      <c r="C146" t="s">
        <v>581</v>
      </c>
      <c r="D146" t="s">
        <v>563</v>
      </c>
    </row>
    <row r="147" spans="1:36" x14ac:dyDescent="0.35">
      <c r="A147" t="s">
        <v>286</v>
      </c>
      <c r="B147" t="s">
        <v>582</v>
      </c>
      <c r="C147" t="s">
        <v>583</v>
      </c>
      <c r="D147" t="s">
        <v>563</v>
      </c>
      <c r="F147">
        <v>608.60992399999998</v>
      </c>
      <c r="G147">
        <v>602.926331</v>
      </c>
      <c r="H147">
        <v>562.80590800000004</v>
      </c>
      <c r="I147">
        <v>570.52050799999995</v>
      </c>
      <c r="J147">
        <v>567.75238000000002</v>
      </c>
      <c r="K147">
        <v>571.39538600000003</v>
      </c>
      <c r="L147">
        <v>574.93676800000003</v>
      </c>
      <c r="M147">
        <v>578.65301499999998</v>
      </c>
      <c r="N147">
        <v>580.72393799999998</v>
      </c>
      <c r="O147">
        <v>587.70434599999999</v>
      </c>
      <c r="P147">
        <v>603.97045900000001</v>
      </c>
      <c r="Q147">
        <v>607.32482900000002</v>
      </c>
      <c r="R147">
        <v>611.17163100000005</v>
      </c>
      <c r="S147">
        <v>614.39117399999998</v>
      </c>
      <c r="T147">
        <v>616.35437000000002</v>
      </c>
      <c r="U147">
        <v>620.70343000000003</v>
      </c>
      <c r="V147">
        <v>626.23040800000001</v>
      </c>
      <c r="W147">
        <v>633.00915499999996</v>
      </c>
      <c r="X147">
        <v>635.54986599999995</v>
      </c>
      <c r="Y147">
        <v>642.60461399999997</v>
      </c>
      <c r="Z147">
        <v>648.44256600000006</v>
      </c>
      <c r="AA147">
        <v>651.84106399999996</v>
      </c>
      <c r="AB147">
        <v>661.36975099999995</v>
      </c>
      <c r="AC147">
        <v>671.17993200000001</v>
      </c>
      <c r="AD147">
        <v>677.16906700000004</v>
      </c>
      <c r="AE147">
        <v>686.59747300000004</v>
      </c>
      <c r="AF147">
        <v>692.32202099999995</v>
      </c>
      <c r="AG147">
        <v>694.33843999999999</v>
      </c>
      <c r="AH147">
        <v>699.02954099999999</v>
      </c>
      <c r="AI147">
        <v>703.490906</v>
      </c>
      <c r="AJ147" s="32">
        <v>5.0000000000000001E-3</v>
      </c>
    </row>
    <row r="148" spans="1:36" x14ac:dyDescent="0.35">
      <c r="A148" t="s">
        <v>289</v>
      </c>
      <c r="B148" t="s">
        <v>584</v>
      </c>
      <c r="C148" t="s">
        <v>585</v>
      </c>
      <c r="D148" t="s">
        <v>563</v>
      </c>
      <c r="F148">
        <v>608.61169400000006</v>
      </c>
      <c r="G148">
        <v>603.06585700000005</v>
      </c>
      <c r="H148">
        <v>553.39178500000003</v>
      </c>
      <c r="I148">
        <v>551.63299600000005</v>
      </c>
      <c r="J148">
        <v>549.79333499999996</v>
      </c>
      <c r="K148">
        <v>552.89532499999996</v>
      </c>
      <c r="L148">
        <v>557.48706100000004</v>
      </c>
      <c r="M148">
        <v>558.89538600000003</v>
      </c>
      <c r="N148">
        <v>559.97906499999999</v>
      </c>
      <c r="O148">
        <v>562.54260299999999</v>
      </c>
      <c r="P148">
        <v>574.21246299999996</v>
      </c>
      <c r="Q148">
        <v>577.50176999999996</v>
      </c>
      <c r="R148">
        <v>577.16980000000001</v>
      </c>
      <c r="S148">
        <v>574.90771500000005</v>
      </c>
      <c r="T148">
        <v>574.91253700000004</v>
      </c>
      <c r="U148">
        <v>575.31719999999996</v>
      </c>
      <c r="V148">
        <v>575.91906700000004</v>
      </c>
      <c r="W148">
        <v>581.16546600000004</v>
      </c>
      <c r="X148">
        <v>584.14807099999996</v>
      </c>
      <c r="Y148">
        <v>596.21472200000005</v>
      </c>
      <c r="Z148">
        <v>602.83233600000005</v>
      </c>
      <c r="AA148">
        <v>606.98547399999995</v>
      </c>
      <c r="AB148">
        <v>616.88922100000002</v>
      </c>
      <c r="AC148">
        <v>624.36639400000001</v>
      </c>
      <c r="AD148">
        <v>630.00036599999999</v>
      </c>
      <c r="AE148">
        <v>639.92687999999998</v>
      </c>
      <c r="AF148">
        <v>641.95471199999997</v>
      </c>
      <c r="AG148">
        <v>649.81304899999998</v>
      </c>
      <c r="AH148">
        <v>662.05822799999999</v>
      </c>
      <c r="AI148">
        <v>673.71386700000005</v>
      </c>
      <c r="AJ148" s="32">
        <v>4.0000000000000001E-3</v>
      </c>
    </row>
    <row r="149" spans="1:36" x14ac:dyDescent="0.35">
      <c r="A149" t="s">
        <v>586</v>
      </c>
      <c r="B149" t="s">
        <v>587</v>
      </c>
      <c r="C149" t="s">
        <v>588</v>
      </c>
      <c r="D149" t="s">
        <v>563</v>
      </c>
    </row>
    <row r="150" spans="1:36" x14ac:dyDescent="0.35">
      <c r="A150" t="s">
        <v>286</v>
      </c>
      <c r="B150" t="s">
        <v>589</v>
      </c>
      <c r="C150" t="s">
        <v>590</v>
      </c>
      <c r="D150" t="s">
        <v>563</v>
      </c>
      <c r="F150">
        <v>1289.1782229999999</v>
      </c>
      <c r="G150">
        <v>1296.8201899999999</v>
      </c>
      <c r="H150">
        <v>1241.524658</v>
      </c>
      <c r="I150">
        <v>1237.7414550000001</v>
      </c>
      <c r="J150">
        <v>1232.3479</v>
      </c>
      <c r="K150">
        <v>1237.422607</v>
      </c>
      <c r="L150">
        <v>1246.1743160000001</v>
      </c>
      <c r="M150">
        <v>1259.5020750000001</v>
      </c>
      <c r="N150">
        <v>1270.115601</v>
      </c>
      <c r="O150">
        <v>1283.8955080000001</v>
      </c>
      <c r="P150">
        <v>1310.732178</v>
      </c>
      <c r="Q150">
        <v>1320.8999020000001</v>
      </c>
      <c r="R150">
        <v>1334.0500489999999</v>
      </c>
      <c r="S150">
        <v>1343.099487</v>
      </c>
      <c r="T150">
        <v>1346.882568</v>
      </c>
      <c r="U150">
        <v>1355.7070309999999</v>
      </c>
      <c r="V150">
        <v>1366.3176269999999</v>
      </c>
      <c r="W150">
        <v>1377.5832519999999</v>
      </c>
      <c r="X150">
        <v>1385.084717</v>
      </c>
      <c r="Y150">
        <v>1398.661621</v>
      </c>
      <c r="Z150">
        <v>1409.6635739999999</v>
      </c>
      <c r="AA150">
        <v>1418.010986</v>
      </c>
      <c r="AB150">
        <v>1432.7664789999999</v>
      </c>
      <c r="AC150">
        <v>1445.818237</v>
      </c>
      <c r="AD150">
        <v>1457.258423</v>
      </c>
      <c r="AE150">
        <v>1472.5952150000001</v>
      </c>
      <c r="AF150">
        <v>1482.2152100000001</v>
      </c>
      <c r="AG150">
        <v>1488.5812989999999</v>
      </c>
      <c r="AH150">
        <v>1497.3845209999999</v>
      </c>
      <c r="AI150">
        <v>1505.557861</v>
      </c>
      <c r="AJ150" s="32">
        <v>5.0000000000000001E-3</v>
      </c>
    </row>
    <row r="151" spans="1:36" x14ac:dyDescent="0.35">
      <c r="A151" t="s">
        <v>289</v>
      </c>
      <c r="B151" t="s">
        <v>591</v>
      </c>
      <c r="C151" t="s">
        <v>592</v>
      </c>
      <c r="D151" t="s">
        <v>563</v>
      </c>
      <c r="F151">
        <v>1289.2150879999999</v>
      </c>
      <c r="G151">
        <v>1286.096558</v>
      </c>
      <c r="H151">
        <v>1213.4677730000001</v>
      </c>
      <c r="I151">
        <v>1197.4262699999999</v>
      </c>
      <c r="J151">
        <v>1192.1207280000001</v>
      </c>
      <c r="K151">
        <v>1196.7739260000001</v>
      </c>
      <c r="L151">
        <v>1203.996216</v>
      </c>
      <c r="M151">
        <v>1212.5239260000001</v>
      </c>
      <c r="N151">
        <v>1219.9099120000001</v>
      </c>
      <c r="O151">
        <v>1226.1850589999999</v>
      </c>
      <c r="P151">
        <v>1247.0935059999999</v>
      </c>
      <c r="Q151">
        <v>1255.403564</v>
      </c>
      <c r="R151">
        <v>1263.5058590000001</v>
      </c>
      <c r="S151">
        <v>1266.060913</v>
      </c>
      <c r="T151">
        <v>1266.6838379999999</v>
      </c>
      <c r="U151">
        <v>1271.1970209999999</v>
      </c>
      <c r="V151">
        <v>1276.74585</v>
      </c>
      <c r="W151">
        <v>1285.829956</v>
      </c>
      <c r="X151">
        <v>1293.7548830000001</v>
      </c>
      <c r="Y151">
        <v>1312.6572269999999</v>
      </c>
      <c r="Z151">
        <v>1324.267212</v>
      </c>
      <c r="AA151">
        <v>1333.3328859999999</v>
      </c>
      <c r="AB151">
        <v>1349.327759</v>
      </c>
      <c r="AC151">
        <v>1361.2573239999999</v>
      </c>
      <c r="AD151">
        <v>1372.7036129999999</v>
      </c>
      <c r="AE151">
        <v>1389.4570309999999</v>
      </c>
      <c r="AF151">
        <v>1395.4750979999999</v>
      </c>
      <c r="AG151">
        <v>1409.2476810000001</v>
      </c>
      <c r="AH151">
        <v>1426.8081050000001</v>
      </c>
      <c r="AI151">
        <v>1444.901001</v>
      </c>
      <c r="AJ151" s="32">
        <v>4.0000000000000001E-3</v>
      </c>
    </row>
    <row r="152" spans="1:36" x14ac:dyDescent="0.35">
      <c r="A152" t="s">
        <v>593</v>
      </c>
      <c r="B152" t="s">
        <v>594</v>
      </c>
      <c r="C152" t="s">
        <v>595</v>
      </c>
      <c r="D152" t="s">
        <v>563</v>
      </c>
    </row>
    <row r="153" spans="1:36" x14ac:dyDescent="0.35">
      <c r="A153" t="s">
        <v>286</v>
      </c>
      <c r="B153" t="s">
        <v>596</v>
      </c>
      <c r="C153" t="s">
        <v>597</v>
      </c>
      <c r="D153" t="s">
        <v>563</v>
      </c>
      <c r="F153">
        <v>0.92960200000000004</v>
      </c>
      <c r="G153">
        <v>0.95433199999999996</v>
      </c>
      <c r="H153">
        <v>0.89493500000000004</v>
      </c>
      <c r="I153">
        <v>0.87756500000000004</v>
      </c>
      <c r="J153">
        <v>0.85770800000000003</v>
      </c>
      <c r="K153">
        <v>0.84426800000000002</v>
      </c>
      <c r="L153">
        <v>0.82739099999999999</v>
      </c>
      <c r="M153">
        <v>0.806037</v>
      </c>
      <c r="N153">
        <v>0.78468899999999997</v>
      </c>
      <c r="O153">
        <v>0.773231</v>
      </c>
      <c r="P153">
        <v>0.75879300000000005</v>
      </c>
      <c r="Q153">
        <v>0.73719000000000001</v>
      </c>
      <c r="R153">
        <v>0.72319299999999997</v>
      </c>
      <c r="S153">
        <v>0.69563900000000001</v>
      </c>
      <c r="T153">
        <v>0.67772200000000005</v>
      </c>
      <c r="U153">
        <v>0.67732999999999999</v>
      </c>
      <c r="V153">
        <v>0.67555699999999996</v>
      </c>
      <c r="W153">
        <v>0.67357999999999996</v>
      </c>
      <c r="X153">
        <v>0.67475099999999999</v>
      </c>
      <c r="Y153">
        <v>0.68207499999999999</v>
      </c>
      <c r="Z153">
        <v>0.68865900000000002</v>
      </c>
      <c r="AA153">
        <v>0.69686700000000001</v>
      </c>
      <c r="AB153">
        <v>0.70950999999999997</v>
      </c>
      <c r="AC153">
        <v>0.722464</v>
      </c>
      <c r="AD153">
        <v>0.73333000000000004</v>
      </c>
      <c r="AE153">
        <v>0.74799300000000002</v>
      </c>
      <c r="AF153">
        <v>0.76120600000000005</v>
      </c>
      <c r="AG153">
        <v>0.77143300000000004</v>
      </c>
      <c r="AH153">
        <v>0.78466400000000003</v>
      </c>
      <c r="AI153">
        <v>0.79827599999999999</v>
      </c>
      <c r="AJ153" s="32">
        <v>-5.0000000000000001E-3</v>
      </c>
    </row>
    <row r="154" spans="1:36" x14ac:dyDescent="0.35">
      <c r="A154" t="s">
        <v>289</v>
      </c>
      <c r="B154" t="s">
        <v>598</v>
      </c>
      <c r="C154" t="s">
        <v>599</v>
      </c>
      <c r="D154" t="s">
        <v>563</v>
      </c>
      <c r="F154">
        <v>0.79934499999999997</v>
      </c>
      <c r="G154">
        <v>0.88301600000000002</v>
      </c>
      <c r="H154">
        <v>0.89372799999999997</v>
      </c>
      <c r="I154">
        <v>0.86638300000000001</v>
      </c>
      <c r="J154">
        <v>0.83942799999999995</v>
      </c>
      <c r="K154">
        <v>0.81440299999999999</v>
      </c>
      <c r="L154">
        <v>0.79755799999999999</v>
      </c>
      <c r="M154">
        <v>0.78906100000000001</v>
      </c>
      <c r="N154">
        <v>0.76331199999999999</v>
      </c>
      <c r="O154">
        <v>0.74138700000000002</v>
      </c>
      <c r="P154">
        <v>0.72301700000000002</v>
      </c>
      <c r="Q154">
        <v>0.70552899999999996</v>
      </c>
      <c r="R154">
        <v>0.69450000000000001</v>
      </c>
      <c r="S154">
        <v>0.66898599999999997</v>
      </c>
      <c r="T154">
        <v>0.65036799999999995</v>
      </c>
      <c r="U154">
        <v>0.64982300000000004</v>
      </c>
      <c r="V154">
        <v>0.64842699999999998</v>
      </c>
      <c r="W154">
        <v>0.63409899999999997</v>
      </c>
      <c r="X154">
        <v>0.635023</v>
      </c>
      <c r="Y154">
        <v>0.63792199999999999</v>
      </c>
      <c r="Z154">
        <v>0.64730500000000002</v>
      </c>
      <c r="AA154">
        <v>0.65593199999999996</v>
      </c>
      <c r="AB154">
        <v>0.66971899999999995</v>
      </c>
      <c r="AC154">
        <v>0.68058799999999997</v>
      </c>
      <c r="AD154">
        <v>0.69131600000000004</v>
      </c>
      <c r="AE154">
        <v>0.72959600000000002</v>
      </c>
      <c r="AF154">
        <v>0.73560700000000001</v>
      </c>
      <c r="AG154">
        <v>0.74937100000000001</v>
      </c>
      <c r="AH154">
        <v>0.77281299999999997</v>
      </c>
      <c r="AI154">
        <v>0.794713</v>
      </c>
      <c r="AJ154" s="32">
        <v>0</v>
      </c>
    </row>
    <row r="155" spans="1:36" x14ac:dyDescent="0.35">
      <c r="A155" t="s">
        <v>600</v>
      </c>
      <c r="B155" t="s">
        <v>601</v>
      </c>
      <c r="C155" t="s">
        <v>602</v>
      </c>
      <c r="D155" t="s">
        <v>563</v>
      </c>
    </row>
    <row r="156" spans="1:36" x14ac:dyDescent="0.35">
      <c r="A156" t="s">
        <v>286</v>
      </c>
      <c r="B156" t="s">
        <v>603</v>
      </c>
      <c r="C156" t="s">
        <v>604</v>
      </c>
      <c r="D156" t="s">
        <v>563</v>
      </c>
      <c r="F156">
        <v>1290.107788</v>
      </c>
      <c r="G156">
        <v>1297.7745359999999</v>
      </c>
      <c r="H156">
        <v>1242.4195560000001</v>
      </c>
      <c r="I156">
        <v>1238.619019</v>
      </c>
      <c r="J156">
        <v>1233.2055660000001</v>
      </c>
      <c r="K156">
        <v>1238.266846</v>
      </c>
      <c r="L156">
        <v>1247.0017089999999</v>
      </c>
      <c r="M156">
        <v>1260.3081050000001</v>
      </c>
      <c r="N156">
        <v>1270.900269</v>
      </c>
      <c r="O156">
        <v>1284.6687010000001</v>
      </c>
      <c r="P156">
        <v>1311.490967</v>
      </c>
      <c r="Q156">
        <v>1321.6370850000001</v>
      </c>
      <c r="R156">
        <v>1334.773193</v>
      </c>
      <c r="S156">
        <v>1343.7951660000001</v>
      </c>
      <c r="T156">
        <v>1347.560303</v>
      </c>
      <c r="U156">
        <v>1356.384399</v>
      </c>
      <c r="V156">
        <v>1366.993164</v>
      </c>
      <c r="W156">
        <v>1378.256836</v>
      </c>
      <c r="X156">
        <v>1385.7595209999999</v>
      </c>
      <c r="Y156">
        <v>1399.34375</v>
      </c>
      <c r="Z156">
        <v>1410.352173</v>
      </c>
      <c r="AA156">
        <v>1418.7078859999999</v>
      </c>
      <c r="AB156">
        <v>1433.475952</v>
      </c>
      <c r="AC156">
        <v>1446.540649</v>
      </c>
      <c r="AD156">
        <v>1457.9916989999999</v>
      </c>
      <c r="AE156">
        <v>1473.3432620000001</v>
      </c>
      <c r="AF156">
        <v>1482.9764399999999</v>
      </c>
      <c r="AG156">
        <v>1489.352783</v>
      </c>
      <c r="AH156">
        <v>1498.169189</v>
      </c>
      <c r="AI156">
        <v>1506.3560789999999</v>
      </c>
      <c r="AJ156" s="32">
        <v>5.0000000000000001E-3</v>
      </c>
    </row>
    <row r="157" spans="1:36" x14ac:dyDescent="0.35">
      <c r="A157" t="s">
        <v>289</v>
      </c>
      <c r="B157" t="s">
        <v>605</v>
      </c>
      <c r="C157" t="s">
        <v>606</v>
      </c>
      <c r="D157" t="s">
        <v>563</v>
      </c>
      <c r="F157">
        <v>1290.014404</v>
      </c>
      <c r="G157">
        <v>1286.9796140000001</v>
      </c>
      <c r="H157">
        <v>1214.3614500000001</v>
      </c>
      <c r="I157">
        <v>1198.2926030000001</v>
      </c>
      <c r="J157">
        <v>1192.9602050000001</v>
      </c>
      <c r="K157">
        <v>1197.588379</v>
      </c>
      <c r="L157">
        <v>1204.793823</v>
      </c>
      <c r="M157">
        <v>1213.3129879999999</v>
      </c>
      <c r="N157">
        <v>1220.6732179999999</v>
      </c>
      <c r="O157">
        <v>1226.9263920000001</v>
      </c>
      <c r="P157">
        <v>1247.8165280000001</v>
      </c>
      <c r="Q157">
        <v>1256.1091309999999</v>
      </c>
      <c r="R157">
        <v>1264.200317</v>
      </c>
      <c r="S157">
        <v>1266.7298579999999</v>
      </c>
      <c r="T157">
        <v>1267.3342290000001</v>
      </c>
      <c r="U157">
        <v>1271.846802</v>
      </c>
      <c r="V157">
        <v>1277.3942870000001</v>
      </c>
      <c r="W157">
        <v>1286.464111</v>
      </c>
      <c r="X157">
        <v>1294.389893</v>
      </c>
      <c r="Y157">
        <v>1313.2951660000001</v>
      </c>
      <c r="Z157">
        <v>1324.9145510000001</v>
      </c>
      <c r="AA157">
        <v>1333.9887699999999</v>
      </c>
      <c r="AB157">
        <v>1349.997437</v>
      </c>
      <c r="AC157">
        <v>1361.937866</v>
      </c>
      <c r="AD157">
        <v>1373.3948969999999</v>
      </c>
      <c r="AE157">
        <v>1390.1866460000001</v>
      </c>
      <c r="AF157">
        <v>1396.210693</v>
      </c>
      <c r="AG157">
        <v>1409.9970699999999</v>
      </c>
      <c r="AH157">
        <v>1427.580933</v>
      </c>
      <c r="AI157">
        <v>1445.6956789999999</v>
      </c>
      <c r="AJ157" s="32">
        <v>4.0000000000000001E-3</v>
      </c>
    </row>
    <row r="158" spans="1:36" x14ac:dyDescent="0.35">
      <c r="A158" t="s">
        <v>607</v>
      </c>
      <c r="C158" t="s">
        <v>608</v>
      </c>
    </row>
    <row r="159" spans="1:36" x14ac:dyDescent="0.35">
      <c r="A159" t="s">
        <v>280</v>
      </c>
      <c r="C159" t="s">
        <v>609</v>
      </c>
    </row>
    <row r="160" spans="1:36" x14ac:dyDescent="0.35">
      <c r="A160" t="s">
        <v>282</v>
      </c>
      <c r="B160" t="s">
        <v>610</v>
      </c>
      <c r="C160" t="s">
        <v>611</v>
      </c>
      <c r="D160" t="s">
        <v>612</v>
      </c>
    </row>
    <row r="161" spans="1:36" x14ac:dyDescent="0.35">
      <c r="A161" t="s">
        <v>286</v>
      </c>
      <c r="B161" t="s">
        <v>613</v>
      </c>
      <c r="C161" t="s">
        <v>614</v>
      </c>
      <c r="D161" t="s">
        <v>612</v>
      </c>
      <c r="F161">
        <v>21.485128</v>
      </c>
      <c r="G161">
        <v>23.781223000000001</v>
      </c>
      <c r="H161">
        <v>23.973671</v>
      </c>
      <c r="I161">
        <v>24.563725999999999</v>
      </c>
      <c r="J161">
        <v>25.085902999999998</v>
      </c>
      <c r="K161">
        <v>25.796880999999999</v>
      </c>
      <c r="L161">
        <v>26.811335</v>
      </c>
      <c r="M161">
        <v>28.098096999999999</v>
      </c>
      <c r="N161">
        <v>29.37546</v>
      </c>
      <c r="O161">
        <v>30.688005</v>
      </c>
      <c r="P161">
        <v>32.237212999999997</v>
      </c>
      <c r="Q161">
        <v>33.517620000000001</v>
      </c>
      <c r="R161">
        <v>34.831046999999998</v>
      </c>
      <c r="S161">
        <v>36.038196999999997</v>
      </c>
      <c r="T161">
        <v>37.169186000000003</v>
      </c>
      <c r="U161">
        <v>38.316550999999997</v>
      </c>
      <c r="V161">
        <v>39.526668999999998</v>
      </c>
      <c r="W161">
        <v>40.770099999999999</v>
      </c>
      <c r="X161">
        <v>41.947226999999998</v>
      </c>
      <c r="Y161">
        <v>43.353558</v>
      </c>
      <c r="Z161">
        <v>44.741706999999998</v>
      </c>
      <c r="AA161">
        <v>45.987236000000003</v>
      </c>
      <c r="AB161">
        <v>47.376404000000001</v>
      </c>
      <c r="AC161">
        <v>48.874778999999997</v>
      </c>
      <c r="AD161">
        <v>50.227592000000001</v>
      </c>
      <c r="AE161">
        <v>51.642440999999998</v>
      </c>
      <c r="AF161">
        <v>53.044342</v>
      </c>
      <c r="AG161">
        <v>54.420516999999997</v>
      </c>
      <c r="AH161">
        <v>55.728988999999999</v>
      </c>
      <c r="AI161">
        <v>57.011783999999999</v>
      </c>
      <c r="AJ161" s="32">
        <v>3.4000000000000002E-2</v>
      </c>
    </row>
    <row r="162" spans="1:36" x14ac:dyDescent="0.35">
      <c r="A162" t="s">
        <v>289</v>
      </c>
      <c r="B162" t="s">
        <v>615</v>
      </c>
      <c r="C162" t="s">
        <v>616</v>
      </c>
      <c r="D162" t="s">
        <v>612</v>
      </c>
      <c r="F162">
        <v>21.485128</v>
      </c>
      <c r="G162">
        <v>23.469034000000001</v>
      </c>
      <c r="H162">
        <v>23.149775999999999</v>
      </c>
      <c r="I162">
        <v>23.014036000000001</v>
      </c>
      <c r="J162">
        <v>22.996787999999999</v>
      </c>
      <c r="K162">
        <v>23.236059000000001</v>
      </c>
      <c r="L162">
        <v>23.73217</v>
      </c>
      <c r="M162">
        <v>24.511772000000001</v>
      </c>
      <c r="N162">
        <v>25.484110000000001</v>
      </c>
      <c r="O162">
        <v>26.478909999999999</v>
      </c>
      <c r="P162">
        <v>27.709531999999999</v>
      </c>
      <c r="Q162">
        <v>28.934743999999998</v>
      </c>
      <c r="R162">
        <v>30.215938999999999</v>
      </c>
      <c r="S162">
        <v>31.334112000000001</v>
      </c>
      <c r="T162">
        <v>32.302253999999998</v>
      </c>
      <c r="U162">
        <v>33.259475999999999</v>
      </c>
      <c r="V162">
        <v>34.322754000000003</v>
      </c>
      <c r="W162">
        <v>35.483840999999998</v>
      </c>
      <c r="X162">
        <v>36.537086000000002</v>
      </c>
      <c r="Y162">
        <v>37.825839999999999</v>
      </c>
      <c r="Z162">
        <v>38.983223000000002</v>
      </c>
      <c r="AA162">
        <v>40.063797000000001</v>
      </c>
      <c r="AB162">
        <v>41.115475000000004</v>
      </c>
      <c r="AC162">
        <v>42.120918000000003</v>
      </c>
      <c r="AD162">
        <v>43.095184000000003</v>
      </c>
      <c r="AE162">
        <v>44.028824</v>
      </c>
      <c r="AF162">
        <v>44.821972000000002</v>
      </c>
      <c r="AG162">
        <v>45.565429999999999</v>
      </c>
      <c r="AH162">
        <v>46.482883000000001</v>
      </c>
      <c r="AI162">
        <v>47.353268</v>
      </c>
      <c r="AJ162" s="32">
        <v>2.8000000000000001E-2</v>
      </c>
    </row>
    <row r="163" spans="1:36" x14ac:dyDescent="0.35">
      <c r="A163" t="s">
        <v>292</v>
      </c>
      <c r="B163" t="s">
        <v>617</v>
      </c>
      <c r="C163" t="s">
        <v>618</v>
      </c>
      <c r="D163" t="s">
        <v>612</v>
      </c>
    </row>
    <row r="164" spans="1:36" x14ac:dyDescent="0.35">
      <c r="A164" t="s">
        <v>286</v>
      </c>
      <c r="B164" t="s">
        <v>619</v>
      </c>
      <c r="C164" t="s">
        <v>620</v>
      </c>
      <c r="D164" t="s">
        <v>612</v>
      </c>
      <c r="F164">
        <v>21.710046999999999</v>
      </c>
      <c r="G164">
        <v>22.564747000000001</v>
      </c>
      <c r="H164">
        <v>22.630500999999999</v>
      </c>
      <c r="I164">
        <v>24.633424999999999</v>
      </c>
      <c r="J164">
        <v>25.796292999999999</v>
      </c>
      <c r="K164">
        <v>27.057013000000001</v>
      </c>
      <c r="L164">
        <v>28.480813999999999</v>
      </c>
      <c r="M164">
        <v>29.412946999999999</v>
      </c>
      <c r="N164">
        <v>30.274664000000001</v>
      </c>
      <c r="O164">
        <v>30.93524</v>
      </c>
      <c r="P164">
        <v>31.994423000000001</v>
      </c>
      <c r="Q164">
        <v>32.839534999999998</v>
      </c>
      <c r="R164">
        <v>33.648944999999998</v>
      </c>
      <c r="S164">
        <v>34.466526000000002</v>
      </c>
      <c r="T164">
        <v>35.338763999999998</v>
      </c>
      <c r="U164">
        <v>36.357875999999997</v>
      </c>
      <c r="V164">
        <v>37.473742999999999</v>
      </c>
      <c r="W164">
        <v>38.495368999999997</v>
      </c>
      <c r="X164">
        <v>39.449562</v>
      </c>
      <c r="Y164">
        <v>40.688465000000001</v>
      </c>
      <c r="Z164">
        <v>41.764015000000001</v>
      </c>
      <c r="AA164">
        <v>42.736426999999999</v>
      </c>
      <c r="AB164">
        <v>44.087944</v>
      </c>
      <c r="AC164">
        <v>45.528618000000002</v>
      </c>
      <c r="AD164">
        <v>46.732165999999999</v>
      </c>
      <c r="AE164">
        <v>48.162250999999998</v>
      </c>
      <c r="AF164">
        <v>49.311610999999999</v>
      </c>
      <c r="AG164">
        <v>50.294777000000003</v>
      </c>
      <c r="AH164">
        <v>51.419967999999997</v>
      </c>
      <c r="AI164">
        <v>52.495659000000003</v>
      </c>
      <c r="AJ164" s="32">
        <v>3.1E-2</v>
      </c>
    </row>
    <row r="165" spans="1:36" x14ac:dyDescent="0.35">
      <c r="A165" t="s">
        <v>289</v>
      </c>
      <c r="B165" t="s">
        <v>621</v>
      </c>
      <c r="C165" t="s">
        <v>622</v>
      </c>
      <c r="D165" t="s">
        <v>612</v>
      </c>
      <c r="F165">
        <v>21.710046999999999</v>
      </c>
      <c r="G165">
        <v>22.558622</v>
      </c>
      <c r="H165">
        <v>22.156296000000001</v>
      </c>
      <c r="I165">
        <v>23.620443000000002</v>
      </c>
      <c r="J165">
        <v>24.689854</v>
      </c>
      <c r="K165">
        <v>25.952905999999999</v>
      </c>
      <c r="L165">
        <v>27.452908999999998</v>
      </c>
      <c r="M165">
        <v>28.379303</v>
      </c>
      <c r="N165">
        <v>29.249638000000001</v>
      </c>
      <c r="O165">
        <v>29.958379999999998</v>
      </c>
      <c r="P165">
        <v>30.813198</v>
      </c>
      <c r="Q165">
        <v>31.710208999999999</v>
      </c>
      <c r="R165">
        <v>32.565005999999997</v>
      </c>
      <c r="S165">
        <v>33.177653999999997</v>
      </c>
      <c r="T165">
        <v>33.978831999999997</v>
      </c>
      <c r="U165">
        <v>34.789307000000001</v>
      </c>
      <c r="V165">
        <v>35.66254</v>
      </c>
      <c r="W165">
        <v>36.609737000000003</v>
      </c>
      <c r="X165">
        <v>37.464550000000003</v>
      </c>
      <c r="Y165">
        <v>38.801448999999998</v>
      </c>
      <c r="Z165">
        <v>39.902607000000003</v>
      </c>
      <c r="AA165">
        <v>40.763514999999998</v>
      </c>
      <c r="AB165">
        <v>42.13073</v>
      </c>
      <c r="AC165">
        <v>43.218113000000002</v>
      </c>
      <c r="AD165">
        <v>44.185684000000002</v>
      </c>
      <c r="AE165">
        <v>45.509608999999998</v>
      </c>
      <c r="AF165">
        <v>46.156543999999997</v>
      </c>
      <c r="AG165">
        <v>47.125464999999998</v>
      </c>
      <c r="AH165">
        <v>48.394226000000003</v>
      </c>
      <c r="AI165">
        <v>49.466053000000002</v>
      </c>
      <c r="AJ165" s="32">
        <v>2.9000000000000001E-2</v>
      </c>
    </row>
    <row r="166" spans="1:36" x14ac:dyDescent="0.35">
      <c r="A166" t="s">
        <v>299</v>
      </c>
      <c r="B166" t="s">
        <v>623</v>
      </c>
      <c r="C166" t="s">
        <v>624</v>
      </c>
      <c r="D166" t="s">
        <v>612</v>
      </c>
    </row>
    <row r="167" spans="1:36" x14ac:dyDescent="0.35">
      <c r="A167" t="s">
        <v>286</v>
      </c>
      <c r="B167" t="s">
        <v>625</v>
      </c>
      <c r="C167" t="s">
        <v>626</v>
      </c>
      <c r="D167" t="s">
        <v>612</v>
      </c>
      <c r="F167">
        <v>11.696033999999999</v>
      </c>
      <c r="G167">
        <v>12.414918</v>
      </c>
      <c r="H167">
        <v>12.017173</v>
      </c>
      <c r="I167">
        <v>11.791706</v>
      </c>
      <c r="J167">
        <v>11.754308</v>
      </c>
      <c r="K167">
        <v>11.869832000000001</v>
      </c>
      <c r="L167">
        <v>12.079857000000001</v>
      </c>
      <c r="M167">
        <v>12.512207</v>
      </c>
      <c r="N167">
        <v>13.030582000000001</v>
      </c>
      <c r="O167">
        <v>13.433274000000001</v>
      </c>
      <c r="P167">
        <v>14.231783999999999</v>
      </c>
      <c r="Q167">
        <v>14.609230999999999</v>
      </c>
      <c r="R167">
        <v>15.148007</v>
      </c>
      <c r="S167">
        <v>15.542141000000001</v>
      </c>
      <c r="T167">
        <v>15.829572000000001</v>
      </c>
      <c r="U167">
        <v>16.198775999999999</v>
      </c>
      <c r="V167">
        <v>16.629014999999999</v>
      </c>
      <c r="W167">
        <v>17.033242999999999</v>
      </c>
      <c r="X167">
        <v>17.462510999999999</v>
      </c>
      <c r="Y167">
        <v>17.888939000000001</v>
      </c>
      <c r="Z167">
        <v>18.330981999999999</v>
      </c>
      <c r="AA167">
        <v>18.750298999999998</v>
      </c>
      <c r="AB167">
        <v>19.191662000000001</v>
      </c>
      <c r="AC167">
        <v>19.601662000000001</v>
      </c>
      <c r="AD167">
        <v>20.078423999999998</v>
      </c>
      <c r="AE167">
        <v>20.557652999999998</v>
      </c>
      <c r="AF167">
        <v>21.060445999999999</v>
      </c>
      <c r="AG167">
        <v>21.545760999999999</v>
      </c>
      <c r="AH167">
        <v>22.100491999999999</v>
      </c>
      <c r="AI167">
        <v>22.628457999999998</v>
      </c>
      <c r="AJ167" s="32">
        <v>2.3E-2</v>
      </c>
    </row>
    <row r="168" spans="1:36" x14ac:dyDescent="0.35">
      <c r="A168" t="s">
        <v>289</v>
      </c>
      <c r="B168" t="s">
        <v>627</v>
      </c>
      <c r="C168" t="s">
        <v>628</v>
      </c>
      <c r="D168" t="s">
        <v>612</v>
      </c>
      <c r="F168">
        <v>11.696033999999999</v>
      </c>
      <c r="G168">
        <v>12.172795000000001</v>
      </c>
      <c r="H168">
        <v>11.607034000000001</v>
      </c>
      <c r="I168">
        <v>11.303599</v>
      </c>
      <c r="J168">
        <v>11.211126999999999</v>
      </c>
      <c r="K168">
        <v>11.285408</v>
      </c>
      <c r="L168">
        <v>11.471398000000001</v>
      </c>
      <c r="M168">
        <v>11.887041999999999</v>
      </c>
      <c r="N168">
        <v>12.348675</v>
      </c>
      <c r="O168">
        <v>12.772467000000001</v>
      </c>
      <c r="P168">
        <v>13.592216000000001</v>
      </c>
      <c r="Q168">
        <v>14.056889999999999</v>
      </c>
      <c r="R168">
        <v>14.611655000000001</v>
      </c>
      <c r="S168">
        <v>15.032450000000001</v>
      </c>
      <c r="T168">
        <v>15.403797000000001</v>
      </c>
      <c r="U168">
        <v>15.763159</v>
      </c>
      <c r="V168">
        <v>16.199539000000001</v>
      </c>
      <c r="W168">
        <v>16.579284999999999</v>
      </c>
      <c r="X168">
        <v>17.003882999999998</v>
      </c>
      <c r="Y168">
        <v>17.37332</v>
      </c>
      <c r="Z168">
        <v>17.802298</v>
      </c>
      <c r="AA168">
        <v>18.174565999999999</v>
      </c>
      <c r="AB168">
        <v>18.579535</v>
      </c>
      <c r="AC168">
        <v>18.977325</v>
      </c>
      <c r="AD168">
        <v>19.433883999999999</v>
      </c>
      <c r="AE168">
        <v>19.794740999999998</v>
      </c>
      <c r="AF168">
        <v>20.143238</v>
      </c>
      <c r="AG168">
        <v>20.515207</v>
      </c>
      <c r="AH168">
        <v>20.915006999999999</v>
      </c>
      <c r="AI168">
        <v>21.311475999999999</v>
      </c>
      <c r="AJ168" s="32">
        <v>2.1000000000000001E-2</v>
      </c>
    </row>
    <row r="169" spans="1:36" x14ac:dyDescent="0.35">
      <c r="A169" t="s">
        <v>306</v>
      </c>
      <c r="B169" t="s">
        <v>629</v>
      </c>
      <c r="C169" t="s">
        <v>630</v>
      </c>
      <c r="D169" t="s">
        <v>612</v>
      </c>
    </row>
    <row r="170" spans="1:36" x14ac:dyDescent="0.35">
      <c r="A170" t="s">
        <v>286</v>
      </c>
      <c r="B170" t="s">
        <v>631</v>
      </c>
      <c r="C170" t="s">
        <v>632</v>
      </c>
      <c r="D170" t="s">
        <v>612</v>
      </c>
      <c r="F170">
        <v>38.700668</v>
      </c>
      <c r="G170">
        <v>39.617713999999999</v>
      </c>
      <c r="H170">
        <v>40.060478000000003</v>
      </c>
      <c r="I170">
        <v>40.134177999999999</v>
      </c>
      <c r="J170">
        <v>40.925732000000004</v>
      </c>
      <c r="K170">
        <v>41.913586000000002</v>
      </c>
      <c r="L170">
        <v>43.118862</v>
      </c>
      <c r="M170">
        <v>44.401164999999999</v>
      </c>
      <c r="N170">
        <v>45.678722</v>
      </c>
      <c r="O170">
        <v>46.868972999999997</v>
      </c>
      <c r="P170">
        <v>48.168712999999997</v>
      </c>
      <c r="Q170">
        <v>49.411799999999999</v>
      </c>
      <c r="R170">
        <v>50.834308999999998</v>
      </c>
      <c r="S170">
        <v>52.214641999999998</v>
      </c>
      <c r="T170">
        <v>53.147976</v>
      </c>
      <c r="U170">
        <v>54.261406000000001</v>
      </c>
      <c r="V170">
        <v>55.242843999999998</v>
      </c>
      <c r="W170">
        <v>56.245368999999997</v>
      </c>
      <c r="X170">
        <v>57.543174999999998</v>
      </c>
      <c r="Y170">
        <v>58.868800999999998</v>
      </c>
      <c r="Z170">
        <v>60.055866000000002</v>
      </c>
      <c r="AA170">
        <v>61.456688</v>
      </c>
      <c r="AB170">
        <v>62.75956</v>
      </c>
      <c r="AC170">
        <v>63.830314999999999</v>
      </c>
      <c r="AD170">
        <v>65.333343999999997</v>
      </c>
      <c r="AE170">
        <v>66.759406999999996</v>
      </c>
      <c r="AF170">
        <v>68.152343999999999</v>
      </c>
      <c r="AG170">
        <v>69.814887999999996</v>
      </c>
      <c r="AH170">
        <v>71.274811</v>
      </c>
      <c r="AI170">
        <v>72.437720999999996</v>
      </c>
      <c r="AJ170" s="32">
        <v>2.1999999999999999E-2</v>
      </c>
    </row>
    <row r="171" spans="1:36" x14ac:dyDescent="0.35">
      <c r="A171" t="s">
        <v>289</v>
      </c>
      <c r="B171" t="s">
        <v>633</v>
      </c>
      <c r="C171" t="s">
        <v>634</v>
      </c>
      <c r="D171" t="s">
        <v>612</v>
      </c>
      <c r="F171">
        <v>38.703311999999997</v>
      </c>
      <c r="G171">
        <v>39.441009999999999</v>
      </c>
      <c r="H171">
        <v>39.538822000000003</v>
      </c>
      <c r="I171">
        <v>39.408943000000001</v>
      </c>
      <c r="J171">
        <v>40.035015000000001</v>
      </c>
      <c r="K171">
        <v>41.118164</v>
      </c>
      <c r="L171">
        <v>42.241562000000002</v>
      </c>
      <c r="M171">
        <v>43.412284999999997</v>
      </c>
      <c r="N171">
        <v>44.641368999999997</v>
      </c>
      <c r="O171">
        <v>45.695155999999997</v>
      </c>
      <c r="P171">
        <v>47.193221999999999</v>
      </c>
      <c r="Q171">
        <v>48.417254999999997</v>
      </c>
      <c r="R171">
        <v>49.788639000000003</v>
      </c>
      <c r="S171">
        <v>51.259518</v>
      </c>
      <c r="T171">
        <v>52.184173999999999</v>
      </c>
      <c r="U171">
        <v>53.452872999999997</v>
      </c>
      <c r="V171">
        <v>54.709311999999997</v>
      </c>
      <c r="W171">
        <v>55.764454000000001</v>
      </c>
      <c r="X171">
        <v>57.010365</v>
      </c>
      <c r="Y171">
        <v>58.528706</v>
      </c>
      <c r="Z171">
        <v>59.723087</v>
      </c>
      <c r="AA171">
        <v>61.078884000000002</v>
      </c>
      <c r="AB171">
        <v>62.378444999999999</v>
      </c>
      <c r="AC171">
        <v>63.562919999999998</v>
      </c>
      <c r="AD171">
        <v>64.913803000000001</v>
      </c>
      <c r="AE171">
        <v>66.465384999999998</v>
      </c>
      <c r="AF171">
        <v>67.516586000000004</v>
      </c>
      <c r="AG171">
        <v>68.902343999999999</v>
      </c>
      <c r="AH171">
        <v>70.050445999999994</v>
      </c>
      <c r="AI171">
        <v>70.988883999999999</v>
      </c>
      <c r="AJ171" s="32">
        <v>2.1000000000000001E-2</v>
      </c>
    </row>
    <row r="172" spans="1:36" x14ac:dyDescent="0.35">
      <c r="A172" t="s">
        <v>313</v>
      </c>
      <c r="C172" t="s">
        <v>635</v>
      </c>
    </row>
    <row r="173" spans="1:36" x14ac:dyDescent="0.35">
      <c r="A173" t="s">
        <v>282</v>
      </c>
      <c r="B173" t="s">
        <v>636</v>
      </c>
      <c r="C173" t="s">
        <v>637</v>
      </c>
      <c r="D173" t="s">
        <v>612</v>
      </c>
    </row>
    <row r="174" spans="1:36" x14ac:dyDescent="0.35">
      <c r="A174" t="s">
        <v>286</v>
      </c>
      <c r="B174" t="s">
        <v>638</v>
      </c>
      <c r="C174" t="s">
        <v>639</v>
      </c>
      <c r="D174" t="s">
        <v>612</v>
      </c>
      <c r="F174">
        <v>18.792190999999999</v>
      </c>
      <c r="G174">
        <v>20.287763999999999</v>
      </c>
      <c r="H174">
        <v>19.030828</v>
      </c>
      <c r="I174">
        <v>19.382282</v>
      </c>
      <c r="J174">
        <v>19.705380999999999</v>
      </c>
      <c r="K174">
        <v>20.336395</v>
      </c>
      <c r="L174">
        <v>21.295309</v>
      </c>
      <c r="M174">
        <v>22.469615999999998</v>
      </c>
      <c r="N174">
        <v>23.464950999999999</v>
      </c>
      <c r="O174">
        <v>24.482685</v>
      </c>
      <c r="P174">
        <v>25.78783</v>
      </c>
      <c r="Q174">
        <v>26.721371000000001</v>
      </c>
      <c r="R174">
        <v>27.709343000000001</v>
      </c>
      <c r="S174">
        <v>28.550087000000001</v>
      </c>
      <c r="T174">
        <v>29.334786999999999</v>
      </c>
      <c r="U174">
        <v>30.188306999999998</v>
      </c>
      <c r="V174">
        <v>31.126162000000001</v>
      </c>
      <c r="W174">
        <v>32.075645000000002</v>
      </c>
      <c r="X174">
        <v>32.920071</v>
      </c>
      <c r="Y174">
        <v>34.085678000000001</v>
      </c>
      <c r="Z174">
        <v>35.128605</v>
      </c>
      <c r="AA174">
        <v>35.967174999999997</v>
      </c>
      <c r="AB174">
        <v>37.067965999999998</v>
      </c>
      <c r="AC174">
        <v>38.264091000000001</v>
      </c>
      <c r="AD174">
        <v>39.201560999999998</v>
      </c>
      <c r="AE174">
        <v>40.275252999999999</v>
      </c>
      <c r="AF174">
        <v>41.319102999999998</v>
      </c>
      <c r="AG174">
        <v>42.330120000000001</v>
      </c>
      <c r="AH174">
        <v>43.264816000000003</v>
      </c>
      <c r="AI174">
        <v>44.207405000000001</v>
      </c>
      <c r="AJ174" s="32">
        <v>0.03</v>
      </c>
    </row>
    <row r="175" spans="1:36" x14ac:dyDescent="0.35">
      <c r="A175" t="s">
        <v>289</v>
      </c>
      <c r="B175" t="s">
        <v>640</v>
      </c>
      <c r="C175" t="s">
        <v>641</v>
      </c>
      <c r="D175" t="s">
        <v>612</v>
      </c>
      <c r="F175">
        <v>18.792190999999999</v>
      </c>
      <c r="G175">
        <v>19.837181000000001</v>
      </c>
      <c r="H175">
        <v>18.080957000000001</v>
      </c>
      <c r="I175">
        <v>17.755272000000001</v>
      </c>
      <c r="J175">
        <v>17.767358999999999</v>
      </c>
      <c r="K175">
        <v>18.105982000000001</v>
      </c>
      <c r="L175">
        <v>18.663727000000002</v>
      </c>
      <c r="M175">
        <v>19.465661999999998</v>
      </c>
      <c r="N175">
        <v>20.367864999999998</v>
      </c>
      <c r="O175">
        <v>21.175716000000001</v>
      </c>
      <c r="P175">
        <v>22.254883</v>
      </c>
      <c r="Q175">
        <v>23.328050999999999</v>
      </c>
      <c r="R175">
        <v>24.377784999999999</v>
      </c>
      <c r="S175">
        <v>25.133061999999999</v>
      </c>
      <c r="T175">
        <v>25.764517000000001</v>
      </c>
      <c r="U175">
        <v>26.475190999999999</v>
      </c>
      <c r="V175">
        <v>27.342988999999999</v>
      </c>
      <c r="W175">
        <v>28.313880999999999</v>
      </c>
      <c r="X175">
        <v>29.073366</v>
      </c>
      <c r="Y175">
        <v>30.168516</v>
      </c>
      <c r="Z175">
        <v>31.000328</v>
      </c>
      <c r="AA175">
        <v>31.768560000000001</v>
      </c>
      <c r="AB175">
        <v>32.552760999999997</v>
      </c>
      <c r="AC175">
        <v>33.296413000000001</v>
      </c>
      <c r="AD175">
        <v>34.032218999999998</v>
      </c>
      <c r="AE175">
        <v>34.718403000000002</v>
      </c>
      <c r="AF175">
        <v>35.270305999999998</v>
      </c>
      <c r="AG175">
        <v>35.820194000000001</v>
      </c>
      <c r="AH175">
        <v>36.643456</v>
      </c>
      <c r="AI175">
        <v>37.333514999999998</v>
      </c>
      <c r="AJ175" s="32">
        <v>2.4E-2</v>
      </c>
    </row>
    <row r="176" spans="1:36" x14ac:dyDescent="0.35">
      <c r="A176" t="s">
        <v>292</v>
      </c>
      <c r="B176" t="s">
        <v>642</v>
      </c>
      <c r="C176" t="s">
        <v>643</v>
      </c>
      <c r="D176" t="s">
        <v>612</v>
      </c>
    </row>
    <row r="177" spans="1:36" x14ac:dyDescent="0.35">
      <c r="A177" t="s">
        <v>286</v>
      </c>
      <c r="B177" t="s">
        <v>644</v>
      </c>
      <c r="C177" t="s">
        <v>645</v>
      </c>
      <c r="D177" t="s">
        <v>612</v>
      </c>
      <c r="F177">
        <v>21.78829</v>
      </c>
      <c r="G177">
        <v>22.649730999999999</v>
      </c>
      <c r="H177">
        <v>21.510619999999999</v>
      </c>
      <c r="I177">
        <v>22.377887999999999</v>
      </c>
      <c r="J177">
        <v>22.308598</v>
      </c>
      <c r="K177">
        <v>22.282613999999999</v>
      </c>
      <c r="L177">
        <v>22.370726000000001</v>
      </c>
      <c r="M177">
        <v>23.156898000000002</v>
      </c>
      <c r="N177">
        <v>23.859835</v>
      </c>
      <c r="O177">
        <v>24.374552000000001</v>
      </c>
      <c r="P177">
        <v>25.677551000000001</v>
      </c>
      <c r="Q177">
        <v>26.389191</v>
      </c>
      <c r="R177">
        <v>27.122574</v>
      </c>
      <c r="S177">
        <v>27.800212999999999</v>
      </c>
      <c r="T177">
        <v>28.544165</v>
      </c>
      <c r="U177">
        <v>29.417538</v>
      </c>
      <c r="V177">
        <v>30.383151999999999</v>
      </c>
      <c r="W177">
        <v>31.252860999999999</v>
      </c>
      <c r="X177">
        <v>32.047020000000003</v>
      </c>
      <c r="Y177">
        <v>33.091904</v>
      </c>
      <c r="Z177">
        <v>34.005920000000003</v>
      </c>
      <c r="AA177">
        <v>34.807175000000001</v>
      </c>
      <c r="AB177">
        <v>36.008240000000001</v>
      </c>
      <c r="AC177">
        <v>37.294215999999999</v>
      </c>
      <c r="AD177">
        <v>38.324806000000002</v>
      </c>
      <c r="AE177">
        <v>39.536068</v>
      </c>
      <c r="AF177">
        <v>40.518172999999997</v>
      </c>
      <c r="AG177">
        <v>41.335075000000003</v>
      </c>
      <c r="AH177">
        <v>42.243541999999998</v>
      </c>
      <c r="AI177">
        <v>43.070762999999999</v>
      </c>
      <c r="AJ177" s="32">
        <v>2.4E-2</v>
      </c>
    </row>
    <row r="178" spans="1:36" x14ac:dyDescent="0.35">
      <c r="A178" t="s">
        <v>289</v>
      </c>
      <c r="B178" t="s">
        <v>646</v>
      </c>
      <c r="C178" t="s">
        <v>647</v>
      </c>
      <c r="D178" t="s">
        <v>612</v>
      </c>
      <c r="F178">
        <v>21.78829</v>
      </c>
      <c r="G178">
        <v>22.643588999999999</v>
      </c>
      <c r="H178">
        <v>21.04278</v>
      </c>
      <c r="I178">
        <v>21.363499000000001</v>
      </c>
      <c r="J178">
        <v>21.206420999999999</v>
      </c>
      <c r="K178">
        <v>21.183229000000001</v>
      </c>
      <c r="L178">
        <v>21.331931999999998</v>
      </c>
      <c r="M178">
        <v>22.097664000000002</v>
      </c>
      <c r="N178">
        <v>22.791747999999998</v>
      </c>
      <c r="O178">
        <v>23.326982000000001</v>
      </c>
      <c r="P178">
        <v>24.413450000000001</v>
      </c>
      <c r="Q178">
        <v>25.197286999999999</v>
      </c>
      <c r="R178">
        <v>25.861215999999999</v>
      </c>
      <c r="S178">
        <v>26.303083000000001</v>
      </c>
      <c r="T178">
        <v>26.934895000000001</v>
      </c>
      <c r="U178">
        <v>27.565353000000002</v>
      </c>
      <c r="V178">
        <v>28.263940999999999</v>
      </c>
      <c r="W178">
        <v>29.059602999999999</v>
      </c>
      <c r="X178">
        <v>29.735862999999998</v>
      </c>
      <c r="Y178">
        <v>30.922594</v>
      </c>
      <c r="Z178">
        <v>31.850131999999999</v>
      </c>
      <c r="AA178">
        <v>32.556941999999999</v>
      </c>
      <c r="AB178">
        <v>33.733218999999998</v>
      </c>
      <c r="AC178">
        <v>34.646824000000002</v>
      </c>
      <c r="AD178">
        <v>35.440784000000001</v>
      </c>
      <c r="AE178">
        <v>36.580131999999999</v>
      </c>
      <c r="AF178">
        <v>37.060538999999999</v>
      </c>
      <c r="AG178">
        <v>37.862144000000001</v>
      </c>
      <c r="AH178">
        <v>38.974052</v>
      </c>
      <c r="AI178">
        <v>39.881087999999998</v>
      </c>
      <c r="AJ178" s="32">
        <v>2.1000000000000001E-2</v>
      </c>
    </row>
    <row r="179" spans="1:36" x14ac:dyDescent="0.35">
      <c r="A179" t="s">
        <v>327</v>
      </c>
      <c r="B179" t="s">
        <v>648</v>
      </c>
      <c r="C179" t="s">
        <v>649</v>
      </c>
      <c r="D179" t="s">
        <v>612</v>
      </c>
    </row>
    <row r="180" spans="1:36" x14ac:dyDescent="0.35">
      <c r="A180" t="s">
        <v>286</v>
      </c>
      <c r="B180" t="s">
        <v>650</v>
      </c>
      <c r="C180" t="s">
        <v>651</v>
      </c>
      <c r="D180" t="s">
        <v>612</v>
      </c>
      <c r="F180">
        <v>6.4996479999999996</v>
      </c>
      <c r="G180">
        <v>7.7271970000000003</v>
      </c>
      <c r="H180">
        <v>7.9938250000000002</v>
      </c>
      <c r="I180">
        <v>9.6008840000000006</v>
      </c>
      <c r="J180">
        <v>10.415872</v>
      </c>
      <c r="K180">
        <v>11.320288</v>
      </c>
      <c r="L180">
        <v>12.491306</v>
      </c>
      <c r="M180">
        <v>13.047025</v>
      </c>
      <c r="N180">
        <v>13.482117000000001</v>
      </c>
      <c r="O180">
        <v>13.987064</v>
      </c>
      <c r="P180">
        <v>14.537535</v>
      </c>
      <c r="Q180">
        <v>15.041876</v>
      </c>
      <c r="R180">
        <v>15.533052</v>
      </c>
      <c r="S180">
        <v>15.894372000000001</v>
      </c>
      <c r="T180">
        <v>16.271698000000001</v>
      </c>
      <c r="U180">
        <v>16.561153000000001</v>
      </c>
      <c r="V180">
        <v>16.896235999999998</v>
      </c>
      <c r="W180">
        <v>17.567084999999999</v>
      </c>
      <c r="X180">
        <v>17.696434</v>
      </c>
      <c r="Y180">
        <v>18.904684</v>
      </c>
      <c r="Z180">
        <v>19.604246</v>
      </c>
      <c r="AA180">
        <v>20.277844999999999</v>
      </c>
      <c r="AB180">
        <v>21.354593000000001</v>
      </c>
      <c r="AC180">
        <v>22.304276000000002</v>
      </c>
      <c r="AD180">
        <v>22.969524</v>
      </c>
      <c r="AE180">
        <v>23.753544000000002</v>
      </c>
      <c r="AF180">
        <v>24.503482999999999</v>
      </c>
      <c r="AG180">
        <v>24.891987</v>
      </c>
      <c r="AH180">
        <v>25.569624000000001</v>
      </c>
      <c r="AI180">
        <v>25.992681999999999</v>
      </c>
      <c r="AJ180" s="32">
        <v>4.9000000000000002E-2</v>
      </c>
    </row>
    <row r="181" spans="1:36" x14ac:dyDescent="0.35">
      <c r="A181" t="s">
        <v>289</v>
      </c>
      <c r="B181" t="s">
        <v>652</v>
      </c>
      <c r="C181" t="s">
        <v>653</v>
      </c>
      <c r="D181" t="s">
        <v>612</v>
      </c>
      <c r="F181">
        <v>6.4996479999999996</v>
      </c>
      <c r="G181">
        <v>7.7251000000000003</v>
      </c>
      <c r="H181">
        <v>7.6938500000000003</v>
      </c>
      <c r="I181">
        <v>8.8514990000000004</v>
      </c>
      <c r="J181">
        <v>9.5926790000000004</v>
      </c>
      <c r="K181">
        <v>10.514863</v>
      </c>
      <c r="L181">
        <v>11.649497999999999</v>
      </c>
      <c r="M181">
        <v>12.166741999999999</v>
      </c>
      <c r="N181">
        <v>12.634131</v>
      </c>
      <c r="O181">
        <v>13.046760000000001</v>
      </c>
      <c r="P181">
        <v>13.491533</v>
      </c>
      <c r="Q181">
        <v>14.00614</v>
      </c>
      <c r="R181">
        <v>14.434516</v>
      </c>
      <c r="S181">
        <v>14.733211000000001</v>
      </c>
      <c r="T181">
        <v>15.147364</v>
      </c>
      <c r="U181">
        <v>15.551863000000001</v>
      </c>
      <c r="V181">
        <v>16.005381</v>
      </c>
      <c r="W181">
        <v>16.588605999999999</v>
      </c>
      <c r="X181">
        <v>16.955342999999999</v>
      </c>
      <c r="Y181">
        <v>17.871687000000001</v>
      </c>
      <c r="Z181">
        <v>18.497959000000002</v>
      </c>
      <c r="AA181">
        <v>18.921462999999999</v>
      </c>
      <c r="AB181">
        <v>19.714372999999998</v>
      </c>
      <c r="AC181">
        <v>20.32225</v>
      </c>
      <c r="AD181">
        <v>20.936779000000001</v>
      </c>
      <c r="AE181">
        <v>21.635995999999999</v>
      </c>
      <c r="AF181">
        <v>21.946325000000002</v>
      </c>
      <c r="AG181">
        <v>22.511524000000001</v>
      </c>
      <c r="AH181">
        <v>23.197538000000002</v>
      </c>
      <c r="AI181">
        <v>23.837948000000001</v>
      </c>
      <c r="AJ181" s="32">
        <v>4.5999999999999999E-2</v>
      </c>
    </row>
    <row r="182" spans="1:36" x14ac:dyDescent="0.35">
      <c r="A182" t="s">
        <v>299</v>
      </c>
      <c r="B182" t="s">
        <v>654</v>
      </c>
      <c r="C182" t="s">
        <v>655</v>
      </c>
      <c r="D182" t="s">
        <v>612</v>
      </c>
    </row>
    <row r="183" spans="1:36" x14ac:dyDescent="0.35">
      <c r="A183" t="s">
        <v>286</v>
      </c>
      <c r="B183" t="s">
        <v>656</v>
      </c>
      <c r="C183" t="s">
        <v>657</v>
      </c>
      <c r="D183" t="s">
        <v>612</v>
      </c>
      <c r="F183">
        <v>8.4290780000000005</v>
      </c>
      <c r="G183">
        <v>8.9971359999999994</v>
      </c>
      <c r="H183">
        <v>8.8635029999999997</v>
      </c>
      <c r="I183">
        <v>8.7460540000000009</v>
      </c>
      <c r="J183">
        <v>8.7980060000000009</v>
      </c>
      <c r="K183">
        <v>8.9910700000000006</v>
      </c>
      <c r="L183">
        <v>9.2646320000000006</v>
      </c>
      <c r="M183">
        <v>9.6105909999999994</v>
      </c>
      <c r="N183">
        <v>10.030252000000001</v>
      </c>
      <c r="O183">
        <v>10.341791000000001</v>
      </c>
      <c r="P183">
        <v>10.912656999999999</v>
      </c>
      <c r="Q183">
        <v>11.172338</v>
      </c>
      <c r="R183">
        <v>11.582117999999999</v>
      </c>
      <c r="S183">
        <v>11.876585</v>
      </c>
      <c r="T183">
        <v>12.071666</v>
      </c>
      <c r="U183">
        <v>12.344823999999999</v>
      </c>
      <c r="V183">
        <v>12.676251000000001</v>
      </c>
      <c r="W183">
        <v>12.982614999999999</v>
      </c>
      <c r="X183">
        <v>13.310534000000001</v>
      </c>
      <c r="Y183">
        <v>13.635244</v>
      </c>
      <c r="Z183">
        <v>13.968075000000001</v>
      </c>
      <c r="AA183">
        <v>14.278524000000001</v>
      </c>
      <c r="AB183">
        <v>14.610531999999999</v>
      </c>
      <c r="AC183">
        <v>14.905124000000001</v>
      </c>
      <c r="AD183">
        <v>15.262822</v>
      </c>
      <c r="AE183">
        <v>15.62407</v>
      </c>
      <c r="AF183">
        <v>16.004888999999999</v>
      </c>
      <c r="AG183">
        <v>16.371986</v>
      </c>
      <c r="AH183">
        <v>16.800630999999999</v>
      </c>
      <c r="AI183">
        <v>17.200544000000001</v>
      </c>
      <c r="AJ183" s="32">
        <v>2.5000000000000001E-2</v>
      </c>
    </row>
    <row r="184" spans="1:36" x14ac:dyDescent="0.35">
      <c r="A184" t="s">
        <v>289</v>
      </c>
      <c r="B184" t="s">
        <v>658</v>
      </c>
      <c r="C184" t="s">
        <v>659</v>
      </c>
      <c r="D184" t="s">
        <v>612</v>
      </c>
      <c r="F184">
        <v>8.4290780000000005</v>
      </c>
      <c r="G184">
        <v>8.7702740000000006</v>
      </c>
      <c r="H184">
        <v>8.4929570000000005</v>
      </c>
      <c r="I184">
        <v>8.3014759999999992</v>
      </c>
      <c r="J184">
        <v>8.2966119999999997</v>
      </c>
      <c r="K184">
        <v>8.4451769999999993</v>
      </c>
      <c r="L184">
        <v>8.6910030000000003</v>
      </c>
      <c r="M184">
        <v>9.0189120000000003</v>
      </c>
      <c r="N184">
        <v>9.3821539999999999</v>
      </c>
      <c r="O184">
        <v>9.7080079999999995</v>
      </c>
      <c r="P184">
        <v>10.281027</v>
      </c>
      <c r="Q184">
        <v>10.589997</v>
      </c>
      <c r="R184">
        <v>11.018324</v>
      </c>
      <c r="S184">
        <v>11.327802999999999</v>
      </c>
      <c r="T184">
        <v>11.590987999999999</v>
      </c>
      <c r="U184">
        <v>11.842280000000001</v>
      </c>
      <c r="V184">
        <v>12.169033000000001</v>
      </c>
      <c r="W184">
        <v>12.443232999999999</v>
      </c>
      <c r="X184">
        <v>12.762435</v>
      </c>
      <c r="Y184">
        <v>13.027233000000001</v>
      </c>
      <c r="Z184">
        <v>13.348971000000001</v>
      </c>
      <c r="AA184">
        <v>13.61364</v>
      </c>
      <c r="AB184">
        <v>13.913122</v>
      </c>
      <c r="AC184">
        <v>14.204228000000001</v>
      </c>
      <c r="AD184">
        <v>14.555208</v>
      </c>
      <c r="AE184">
        <v>14.806483</v>
      </c>
      <c r="AF184">
        <v>15.045731999999999</v>
      </c>
      <c r="AG184">
        <v>15.311349</v>
      </c>
      <c r="AH184">
        <v>15.605105</v>
      </c>
      <c r="AI184">
        <v>15.897667</v>
      </c>
      <c r="AJ184" s="32">
        <v>2.1999999999999999E-2</v>
      </c>
    </row>
    <row r="185" spans="1:36" x14ac:dyDescent="0.35">
      <c r="A185" t="s">
        <v>306</v>
      </c>
      <c r="B185" t="s">
        <v>660</v>
      </c>
      <c r="C185" t="s">
        <v>661</v>
      </c>
      <c r="D185" t="s">
        <v>612</v>
      </c>
    </row>
    <row r="186" spans="1:36" x14ac:dyDescent="0.35">
      <c r="A186" t="s">
        <v>286</v>
      </c>
      <c r="B186" t="s">
        <v>662</v>
      </c>
      <c r="C186" t="s">
        <v>663</v>
      </c>
      <c r="D186" t="s">
        <v>612</v>
      </c>
      <c r="F186">
        <v>33.181457999999999</v>
      </c>
      <c r="G186">
        <v>33.878109000000002</v>
      </c>
      <c r="H186">
        <v>33.606670000000001</v>
      </c>
      <c r="I186">
        <v>33.442309999999999</v>
      </c>
      <c r="J186">
        <v>34.078471999999998</v>
      </c>
      <c r="K186">
        <v>34.817138999999997</v>
      </c>
      <c r="L186">
        <v>35.728496999999997</v>
      </c>
      <c r="M186">
        <v>36.685603999999998</v>
      </c>
      <c r="N186">
        <v>37.644542999999999</v>
      </c>
      <c r="O186">
        <v>38.509467999999998</v>
      </c>
      <c r="P186">
        <v>39.511063</v>
      </c>
      <c r="Q186">
        <v>40.360816999999997</v>
      </c>
      <c r="R186">
        <v>41.471615</v>
      </c>
      <c r="S186">
        <v>42.493271</v>
      </c>
      <c r="T186">
        <v>43.082932</v>
      </c>
      <c r="U186">
        <v>43.848190000000002</v>
      </c>
      <c r="V186">
        <v>44.508965000000003</v>
      </c>
      <c r="W186">
        <v>45.150764000000002</v>
      </c>
      <c r="X186">
        <v>46.151558000000001</v>
      </c>
      <c r="Y186">
        <v>47.105209000000002</v>
      </c>
      <c r="Z186">
        <v>47.867989000000001</v>
      </c>
      <c r="AA186">
        <v>48.870499000000002</v>
      </c>
      <c r="AB186">
        <v>49.845920999999997</v>
      </c>
      <c r="AC186">
        <v>50.469154000000003</v>
      </c>
      <c r="AD186">
        <v>51.580371999999997</v>
      </c>
      <c r="AE186">
        <v>52.619067999999999</v>
      </c>
      <c r="AF186">
        <v>53.522812000000002</v>
      </c>
      <c r="AG186">
        <v>54.786403999999997</v>
      </c>
      <c r="AH186">
        <v>55.861941999999999</v>
      </c>
      <c r="AI186">
        <v>56.607075000000002</v>
      </c>
      <c r="AJ186" s="32">
        <v>1.9E-2</v>
      </c>
    </row>
    <row r="187" spans="1:36" x14ac:dyDescent="0.35">
      <c r="A187" t="s">
        <v>289</v>
      </c>
      <c r="B187" t="s">
        <v>664</v>
      </c>
      <c r="C187" t="s">
        <v>665</v>
      </c>
      <c r="D187" t="s">
        <v>612</v>
      </c>
      <c r="F187">
        <v>33.182563999999999</v>
      </c>
      <c r="G187">
        <v>33.640597999999997</v>
      </c>
      <c r="H187">
        <v>33.006466000000003</v>
      </c>
      <c r="I187">
        <v>32.752521999999999</v>
      </c>
      <c r="J187">
        <v>33.226337000000001</v>
      </c>
      <c r="K187">
        <v>34.111088000000002</v>
      </c>
      <c r="L187">
        <v>34.945576000000003</v>
      </c>
      <c r="M187">
        <v>35.857944000000003</v>
      </c>
      <c r="N187">
        <v>36.715629999999997</v>
      </c>
      <c r="O187">
        <v>37.427219000000001</v>
      </c>
      <c r="P187">
        <v>38.651530999999999</v>
      </c>
      <c r="Q187">
        <v>39.501232000000002</v>
      </c>
      <c r="R187">
        <v>40.562255999999998</v>
      </c>
      <c r="S187">
        <v>41.683036999999999</v>
      </c>
      <c r="T187">
        <v>42.208126</v>
      </c>
      <c r="U187">
        <v>43.140830999999999</v>
      </c>
      <c r="V187">
        <v>44.035397000000003</v>
      </c>
      <c r="W187">
        <v>44.704922000000003</v>
      </c>
      <c r="X187">
        <v>45.631371000000001</v>
      </c>
      <c r="Y187">
        <v>46.800776999999997</v>
      </c>
      <c r="Z187">
        <v>47.545417999999998</v>
      </c>
      <c r="AA187">
        <v>48.514296999999999</v>
      </c>
      <c r="AB187">
        <v>49.429091999999997</v>
      </c>
      <c r="AC187">
        <v>50.129928999999997</v>
      </c>
      <c r="AD187">
        <v>51.017550999999997</v>
      </c>
      <c r="AE187">
        <v>52.173350999999997</v>
      </c>
      <c r="AF187">
        <v>52.722144999999998</v>
      </c>
      <c r="AG187">
        <v>53.725127999999998</v>
      </c>
      <c r="AH187">
        <v>54.502056000000003</v>
      </c>
      <c r="AI187">
        <v>55.026271999999999</v>
      </c>
      <c r="AJ187" s="32">
        <v>1.7999999999999999E-2</v>
      </c>
    </row>
    <row r="188" spans="1:36" x14ac:dyDescent="0.35">
      <c r="A188" t="s">
        <v>346</v>
      </c>
      <c r="C188" t="s">
        <v>666</v>
      </c>
    </row>
    <row r="189" spans="1:36" x14ac:dyDescent="0.35">
      <c r="A189" t="s">
        <v>282</v>
      </c>
      <c r="B189" t="s">
        <v>667</v>
      </c>
      <c r="C189" t="s">
        <v>668</v>
      </c>
      <c r="D189" t="s">
        <v>612</v>
      </c>
    </row>
    <row r="190" spans="1:36" x14ac:dyDescent="0.35">
      <c r="A190" t="s">
        <v>286</v>
      </c>
      <c r="B190" t="s">
        <v>669</v>
      </c>
      <c r="C190" t="s">
        <v>670</v>
      </c>
      <c r="D190" t="s">
        <v>612</v>
      </c>
      <c r="F190">
        <v>13.641980999999999</v>
      </c>
      <c r="G190">
        <v>14.82328</v>
      </c>
      <c r="H190">
        <v>13.228118</v>
      </c>
      <c r="I190">
        <v>13.509581000000001</v>
      </c>
      <c r="J190">
        <v>13.700345</v>
      </c>
      <c r="K190">
        <v>14.203962000000001</v>
      </c>
      <c r="L190">
        <v>15.032783999999999</v>
      </c>
      <c r="M190">
        <v>16.078341000000002</v>
      </c>
      <c r="N190">
        <v>16.922007000000001</v>
      </c>
      <c r="O190">
        <v>17.805546</v>
      </c>
      <c r="P190">
        <v>18.664694000000001</v>
      </c>
      <c r="Q190">
        <v>19.45636</v>
      </c>
      <c r="R190">
        <v>20.259917999999999</v>
      </c>
      <c r="S190">
        <v>20.942271999999999</v>
      </c>
      <c r="T190">
        <v>21.565058000000001</v>
      </c>
      <c r="U190">
        <v>22.266251</v>
      </c>
      <c r="V190">
        <v>23.055674</v>
      </c>
      <c r="W190">
        <v>23.847632999999998</v>
      </c>
      <c r="X190">
        <v>24.515272</v>
      </c>
      <c r="Y190">
        <v>25.546053000000001</v>
      </c>
      <c r="Z190">
        <v>26.414724</v>
      </c>
      <c r="AA190">
        <v>27.043839999999999</v>
      </c>
      <c r="AB190">
        <v>27.982063</v>
      </c>
      <c r="AC190">
        <v>29.014353</v>
      </c>
      <c r="AD190">
        <v>29.733128000000001</v>
      </c>
      <c r="AE190">
        <v>30.615950000000002</v>
      </c>
      <c r="AF190">
        <v>31.452760999999999</v>
      </c>
      <c r="AG190">
        <v>32.243564999999997</v>
      </c>
      <c r="AH190">
        <v>32.938231999999999</v>
      </c>
      <c r="AI190">
        <v>33.640236000000002</v>
      </c>
      <c r="AJ190" s="32">
        <v>3.2000000000000001E-2</v>
      </c>
    </row>
    <row r="191" spans="1:36" x14ac:dyDescent="0.35">
      <c r="A191" t="s">
        <v>289</v>
      </c>
      <c r="B191" t="s">
        <v>671</v>
      </c>
      <c r="C191" t="s">
        <v>672</v>
      </c>
      <c r="D191" t="s">
        <v>612</v>
      </c>
      <c r="F191">
        <v>13.641980999999999</v>
      </c>
      <c r="G191">
        <v>14.326269999999999</v>
      </c>
      <c r="H191">
        <v>12.259757</v>
      </c>
      <c r="I191">
        <v>11.873374</v>
      </c>
      <c r="J191">
        <v>11.786517</v>
      </c>
      <c r="K191">
        <v>11.999396000000001</v>
      </c>
      <c r="L191">
        <v>12.402298</v>
      </c>
      <c r="M191">
        <v>13.033495</v>
      </c>
      <c r="N191">
        <v>13.751612</v>
      </c>
      <c r="O191">
        <v>14.367091</v>
      </c>
      <c r="P191">
        <v>14.937014</v>
      </c>
      <c r="Q191">
        <v>15.777037999999999</v>
      </c>
      <c r="R191">
        <v>16.627728999999999</v>
      </c>
      <c r="S191">
        <v>17.162855</v>
      </c>
      <c r="T191">
        <v>17.583528999999999</v>
      </c>
      <c r="U191">
        <v>18.096729</v>
      </c>
      <c r="V191">
        <v>18.767645000000002</v>
      </c>
      <c r="W191">
        <v>19.545641</v>
      </c>
      <c r="X191">
        <v>20.092358000000001</v>
      </c>
      <c r="Y191">
        <v>20.995646000000001</v>
      </c>
      <c r="Z191">
        <v>21.605782000000001</v>
      </c>
      <c r="AA191">
        <v>22.156445000000001</v>
      </c>
      <c r="AB191">
        <v>22.732094</v>
      </c>
      <c r="AC191">
        <v>23.264033999999999</v>
      </c>
      <c r="AD191">
        <v>23.792822000000001</v>
      </c>
      <c r="AE191">
        <v>24.26219</v>
      </c>
      <c r="AF191">
        <v>24.601172999999999</v>
      </c>
      <c r="AG191">
        <v>24.947931000000001</v>
      </c>
      <c r="AH191">
        <v>25.593572999999999</v>
      </c>
      <c r="AI191">
        <v>26.090914000000001</v>
      </c>
      <c r="AJ191" s="32">
        <v>2.3E-2</v>
      </c>
    </row>
    <row r="192" spans="1:36" x14ac:dyDescent="0.35">
      <c r="A192" t="s">
        <v>292</v>
      </c>
      <c r="B192" t="s">
        <v>673</v>
      </c>
      <c r="C192" t="s">
        <v>674</v>
      </c>
      <c r="D192" t="s">
        <v>612</v>
      </c>
    </row>
    <row r="193" spans="1:36" x14ac:dyDescent="0.35">
      <c r="A193" t="s">
        <v>286</v>
      </c>
      <c r="B193" t="s">
        <v>675</v>
      </c>
      <c r="C193" t="s">
        <v>676</v>
      </c>
      <c r="D193" t="s">
        <v>612</v>
      </c>
      <c r="F193">
        <v>21.717592</v>
      </c>
      <c r="G193">
        <v>22.571608000000001</v>
      </c>
      <c r="H193">
        <v>21.515599999999999</v>
      </c>
      <c r="I193">
        <v>22.345278</v>
      </c>
      <c r="J193">
        <v>22.266521000000001</v>
      </c>
      <c r="K193">
        <v>22.220915000000002</v>
      </c>
      <c r="L193">
        <v>22.279768000000001</v>
      </c>
      <c r="M193">
        <v>23.069102999999998</v>
      </c>
      <c r="N193">
        <v>23.781469000000001</v>
      </c>
      <c r="O193">
        <v>24.300283</v>
      </c>
      <c r="P193">
        <v>25.22044</v>
      </c>
      <c r="Q193">
        <v>25.921616</v>
      </c>
      <c r="R193">
        <v>26.606038999999999</v>
      </c>
      <c r="S193">
        <v>27.268663</v>
      </c>
      <c r="T193">
        <v>28.014161999999999</v>
      </c>
      <c r="U193">
        <v>28.888258</v>
      </c>
      <c r="V193">
        <v>29.851292000000001</v>
      </c>
      <c r="W193">
        <v>30.717579000000001</v>
      </c>
      <c r="X193">
        <v>31.510216</v>
      </c>
      <c r="Y193">
        <v>32.536942000000003</v>
      </c>
      <c r="Z193">
        <v>33.454242999999998</v>
      </c>
      <c r="AA193">
        <v>34.250960999999997</v>
      </c>
      <c r="AB193">
        <v>35.466492000000002</v>
      </c>
      <c r="AC193">
        <v>36.756816999999998</v>
      </c>
      <c r="AD193">
        <v>37.783194999999999</v>
      </c>
      <c r="AE193">
        <v>38.975670000000001</v>
      </c>
      <c r="AF193">
        <v>39.964108000000003</v>
      </c>
      <c r="AG193">
        <v>40.792220999999998</v>
      </c>
      <c r="AH193">
        <v>41.688946000000001</v>
      </c>
      <c r="AI193">
        <v>42.504292</v>
      </c>
      <c r="AJ193" s="32">
        <v>2.3E-2</v>
      </c>
    </row>
    <row r="194" spans="1:36" x14ac:dyDescent="0.35">
      <c r="A194" t="s">
        <v>289</v>
      </c>
      <c r="B194" t="s">
        <v>677</v>
      </c>
      <c r="C194" t="s">
        <v>678</v>
      </c>
      <c r="D194" t="s">
        <v>612</v>
      </c>
      <c r="F194">
        <v>21.717596</v>
      </c>
      <c r="G194">
        <v>22.565826000000001</v>
      </c>
      <c r="H194">
        <v>21.04073</v>
      </c>
      <c r="I194">
        <v>21.334105000000001</v>
      </c>
      <c r="J194">
        <v>21.162146</v>
      </c>
      <c r="K194">
        <v>21.123255</v>
      </c>
      <c r="L194">
        <v>21.248965999999999</v>
      </c>
      <c r="M194">
        <v>22.019545000000001</v>
      </c>
      <c r="N194">
        <v>22.721848000000001</v>
      </c>
      <c r="O194">
        <v>23.260346999999999</v>
      </c>
      <c r="P194">
        <v>23.957422000000001</v>
      </c>
      <c r="Q194">
        <v>24.679359000000002</v>
      </c>
      <c r="R194">
        <v>25.351353</v>
      </c>
      <c r="S194">
        <v>25.786020000000001</v>
      </c>
      <c r="T194">
        <v>26.412970000000001</v>
      </c>
      <c r="U194">
        <v>27.045380000000002</v>
      </c>
      <c r="V194">
        <v>27.745415000000001</v>
      </c>
      <c r="W194">
        <v>28.529442</v>
      </c>
      <c r="X194">
        <v>29.209007</v>
      </c>
      <c r="Y194">
        <v>30.393519999999999</v>
      </c>
      <c r="Z194">
        <v>31.321536999999999</v>
      </c>
      <c r="AA194">
        <v>32.038052</v>
      </c>
      <c r="AB194">
        <v>33.207039000000002</v>
      </c>
      <c r="AC194">
        <v>34.114547999999999</v>
      </c>
      <c r="AD194">
        <v>34.908543000000002</v>
      </c>
      <c r="AE194">
        <v>36.047611000000003</v>
      </c>
      <c r="AF194">
        <v>36.532634999999999</v>
      </c>
      <c r="AG194">
        <v>37.336216</v>
      </c>
      <c r="AH194">
        <v>38.448860000000003</v>
      </c>
      <c r="AI194">
        <v>39.360790000000001</v>
      </c>
      <c r="AJ194" s="32">
        <v>2.1000000000000001E-2</v>
      </c>
    </row>
    <row r="195" spans="1:36" x14ac:dyDescent="0.35">
      <c r="A195" t="s">
        <v>327</v>
      </c>
      <c r="B195" t="s">
        <v>679</v>
      </c>
      <c r="C195" t="s">
        <v>680</v>
      </c>
      <c r="D195" t="s">
        <v>612</v>
      </c>
    </row>
    <row r="196" spans="1:36" x14ac:dyDescent="0.35">
      <c r="A196" t="s">
        <v>286</v>
      </c>
      <c r="B196" t="s">
        <v>681</v>
      </c>
      <c r="C196" t="s">
        <v>682</v>
      </c>
      <c r="D196" t="s">
        <v>612</v>
      </c>
      <c r="F196">
        <v>7.0809300000000004</v>
      </c>
      <c r="G196">
        <v>8.4804739999999992</v>
      </c>
      <c r="H196">
        <v>8.9927600000000005</v>
      </c>
      <c r="I196">
        <v>10.841158</v>
      </c>
      <c r="J196">
        <v>11.899393</v>
      </c>
      <c r="K196">
        <v>13.108364</v>
      </c>
      <c r="L196">
        <v>14.567432</v>
      </c>
      <c r="M196">
        <v>15.200374</v>
      </c>
      <c r="N196">
        <v>15.714444</v>
      </c>
      <c r="O196">
        <v>16.290115</v>
      </c>
      <c r="P196">
        <v>16.919771000000001</v>
      </c>
      <c r="Q196">
        <v>17.494879000000001</v>
      </c>
      <c r="R196">
        <v>18.059370000000001</v>
      </c>
      <c r="S196">
        <v>18.495069999999998</v>
      </c>
      <c r="T196">
        <v>18.953984999999999</v>
      </c>
      <c r="U196">
        <v>19.314917000000001</v>
      </c>
      <c r="V196">
        <v>19.694980999999999</v>
      </c>
      <c r="W196">
        <v>20.482464</v>
      </c>
      <c r="X196">
        <v>20.742702000000001</v>
      </c>
      <c r="Y196">
        <v>22.002410999999999</v>
      </c>
      <c r="Z196">
        <v>22.783194000000002</v>
      </c>
      <c r="AA196">
        <v>23.533719999999999</v>
      </c>
      <c r="AB196">
        <v>24.681253000000002</v>
      </c>
      <c r="AC196">
        <v>25.668652000000002</v>
      </c>
      <c r="AD196">
        <v>26.400908000000001</v>
      </c>
      <c r="AE196">
        <v>27.306450000000002</v>
      </c>
      <c r="AF196">
        <v>28.066879</v>
      </c>
      <c r="AG196">
        <v>28.649054</v>
      </c>
      <c r="AH196">
        <v>29.361336000000001</v>
      </c>
      <c r="AI196">
        <v>29.941208</v>
      </c>
      <c r="AJ196" s="32">
        <v>5.0999999999999997E-2</v>
      </c>
    </row>
    <row r="197" spans="1:36" x14ac:dyDescent="0.35">
      <c r="A197" t="s">
        <v>289</v>
      </c>
      <c r="B197" t="s">
        <v>683</v>
      </c>
      <c r="C197" t="s">
        <v>684</v>
      </c>
      <c r="D197" t="s">
        <v>612</v>
      </c>
      <c r="F197">
        <v>7.080832</v>
      </c>
      <c r="G197">
        <v>8.4727820000000005</v>
      </c>
      <c r="H197">
        <v>8.6694060000000004</v>
      </c>
      <c r="I197">
        <v>10.084497000000001</v>
      </c>
      <c r="J197">
        <v>11.064894000000001</v>
      </c>
      <c r="K197">
        <v>12.26599</v>
      </c>
      <c r="L197">
        <v>13.706594000000001</v>
      </c>
      <c r="M197">
        <v>14.277350999999999</v>
      </c>
      <c r="N197">
        <v>14.817252</v>
      </c>
      <c r="O197">
        <v>15.312881000000001</v>
      </c>
      <c r="P197">
        <v>15.856901000000001</v>
      </c>
      <c r="Q197">
        <v>16.439862999999999</v>
      </c>
      <c r="R197">
        <v>16.962607999999999</v>
      </c>
      <c r="S197">
        <v>17.345904999999998</v>
      </c>
      <c r="T197">
        <v>17.837109000000002</v>
      </c>
      <c r="U197">
        <v>18.306768000000002</v>
      </c>
      <c r="V197">
        <v>18.818718000000001</v>
      </c>
      <c r="W197">
        <v>19.475515000000001</v>
      </c>
      <c r="X197">
        <v>19.955577999999999</v>
      </c>
      <c r="Y197">
        <v>20.933451000000002</v>
      </c>
      <c r="Z197">
        <v>21.652038999999998</v>
      </c>
      <c r="AA197">
        <v>22.159033000000001</v>
      </c>
      <c r="AB197">
        <v>23.026741000000001</v>
      </c>
      <c r="AC197">
        <v>23.725292</v>
      </c>
      <c r="AD197">
        <v>24.336442999999999</v>
      </c>
      <c r="AE197">
        <v>25.18956</v>
      </c>
      <c r="AF197">
        <v>25.541084000000001</v>
      </c>
      <c r="AG197">
        <v>26.130247000000001</v>
      </c>
      <c r="AH197">
        <v>26.916948000000001</v>
      </c>
      <c r="AI197">
        <v>27.638062000000001</v>
      </c>
      <c r="AJ197" s="32">
        <v>4.8000000000000001E-2</v>
      </c>
    </row>
    <row r="198" spans="1:36" x14ac:dyDescent="0.35">
      <c r="A198" t="s">
        <v>299</v>
      </c>
      <c r="B198" t="s">
        <v>685</v>
      </c>
      <c r="C198" t="s">
        <v>686</v>
      </c>
      <c r="D198" t="s">
        <v>612</v>
      </c>
    </row>
    <row r="199" spans="1:36" x14ac:dyDescent="0.35">
      <c r="A199" t="s">
        <v>286</v>
      </c>
      <c r="B199" t="s">
        <v>687</v>
      </c>
      <c r="C199" t="s">
        <v>688</v>
      </c>
      <c r="D199" t="s">
        <v>612</v>
      </c>
      <c r="F199">
        <v>5.058338</v>
      </c>
      <c r="G199">
        <v>4.9606880000000002</v>
      </c>
      <c r="H199">
        <v>4.7308859999999999</v>
      </c>
      <c r="I199">
        <v>4.4869789999999998</v>
      </c>
      <c r="J199">
        <v>4.4059819999999998</v>
      </c>
      <c r="K199">
        <v>4.4885460000000004</v>
      </c>
      <c r="L199">
        <v>4.6922079999999999</v>
      </c>
      <c r="M199">
        <v>4.9800719999999998</v>
      </c>
      <c r="N199">
        <v>5.2466489999999997</v>
      </c>
      <c r="O199">
        <v>5.4737900000000002</v>
      </c>
      <c r="P199">
        <v>5.6553329999999997</v>
      </c>
      <c r="Q199">
        <v>5.8114090000000003</v>
      </c>
      <c r="R199">
        <v>6.0306319999999998</v>
      </c>
      <c r="S199">
        <v>6.158785</v>
      </c>
      <c r="T199">
        <v>6.2683720000000003</v>
      </c>
      <c r="U199">
        <v>6.4107750000000001</v>
      </c>
      <c r="V199">
        <v>6.5754510000000002</v>
      </c>
      <c r="W199">
        <v>6.7349690000000004</v>
      </c>
      <c r="X199">
        <v>6.8900499999999996</v>
      </c>
      <c r="Y199">
        <v>7.0822799999999999</v>
      </c>
      <c r="Z199">
        <v>7.2536230000000002</v>
      </c>
      <c r="AA199">
        <v>7.3851310000000003</v>
      </c>
      <c r="AB199">
        <v>7.546316</v>
      </c>
      <c r="AC199">
        <v>7.642658</v>
      </c>
      <c r="AD199">
        <v>7.7947069999999998</v>
      </c>
      <c r="AE199">
        <v>7.9593800000000003</v>
      </c>
      <c r="AF199">
        <v>8.1358029999999992</v>
      </c>
      <c r="AG199">
        <v>8.3268740000000001</v>
      </c>
      <c r="AH199">
        <v>8.4997769999999999</v>
      </c>
      <c r="AI199">
        <v>8.6865319999999997</v>
      </c>
      <c r="AJ199" s="32">
        <v>1.9E-2</v>
      </c>
    </row>
    <row r="200" spans="1:36" x14ac:dyDescent="0.35">
      <c r="A200" t="s">
        <v>289</v>
      </c>
      <c r="B200" t="s">
        <v>689</v>
      </c>
      <c r="C200" t="s">
        <v>690</v>
      </c>
      <c r="D200" t="s">
        <v>612</v>
      </c>
      <c r="F200">
        <v>5.0620130000000003</v>
      </c>
      <c r="G200">
        <v>4.6883309999999998</v>
      </c>
      <c r="H200">
        <v>4.302861</v>
      </c>
      <c r="I200">
        <v>3.9674830000000001</v>
      </c>
      <c r="J200">
        <v>3.8488639999999998</v>
      </c>
      <c r="K200">
        <v>3.8652030000000002</v>
      </c>
      <c r="L200">
        <v>3.9950269999999999</v>
      </c>
      <c r="M200">
        <v>4.2393770000000002</v>
      </c>
      <c r="N200">
        <v>4.4443060000000001</v>
      </c>
      <c r="O200">
        <v>4.6402599999999996</v>
      </c>
      <c r="P200">
        <v>4.7644979999999997</v>
      </c>
      <c r="Q200">
        <v>4.894666</v>
      </c>
      <c r="R200">
        <v>5.1339050000000004</v>
      </c>
      <c r="S200">
        <v>5.2701359999999999</v>
      </c>
      <c r="T200">
        <v>5.3584740000000002</v>
      </c>
      <c r="U200">
        <v>5.4660320000000002</v>
      </c>
      <c r="V200">
        <v>5.5898060000000003</v>
      </c>
      <c r="W200">
        <v>5.6787830000000001</v>
      </c>
      <c r="X200">
        <v>5.8240489999999996</v>
      </c>
      <c r="Y200">
        <v>5.9014410000000002</v>
      </c>
      <c r="Z200">
        <v>5.9958220000000004</v>
      </c>
      <c r="AA200">
        <v>6.0437519999999996</v>
      </c>
      <c r="AB200">
        <v>6.1406869999999998</v>
      </c>
      <c r="AC200">
        <v>6.2392120000000002</v>
      </c>
      <c r="AD200">
        <v>6.3580439999999996</v>
      </c>
      <c r="AE200">
        <v>6.4630570000000001</v>
      </c>
      <c r="AF200">
        <v>6.538316</v>
      </c>
      <c r="AG200">
        <v>6.6527849999999997</v>
      </c>
      <c r="AH200">
        <v>6.789269</v>
      </c>
      <c r="AI200">
        <v>6.925967</v>
      </c>
      <c r="AJ200" s="32">
        <v>1.0999999999999999E-2</v>
      </c>
    </row>
    <row r="201" spans="1:36" x14ac:dyDescent="0.35">
      <c r="A201" t="s">
        <v>372</v>
      </c>
      <c r="B201" t="s">
        <v>691</v>
      </c>
      <c r="C201" t="s">
        <v>692</v>
      </c>
      <c r="D201" t="s">
        <v>612</v>
      </c>
    </row>
    <row r="202" spans="1:36" x14ac:dyDescent="0.35">
      <c r="A202" t="s">
        <v>286</v>
      </c>
      <c r="B202" t="s">
        <v>693</v>
      </c>
      <c r="C202" t="s">
        <v>694</v>
      </c>
      <c r="D202" t="s">
        <v>612</v>
      </c>
      <c r="F202">
        <v>3.9200170000000001</v>
      </c>
      <c r="G202">
        <v>3.6054369999999998</v>
      </c>
      <c r="H202">
        <v>3.4913690000000002</v>
      </c>
      <c r="I202">
        <v>3.3983819999999998</v>
      </c>
      <c r="J202">
        <v>3.3789889999999998</v>
      </c>
      <c r="K202">
        <v>3.3908390000000002</v>
      </c>
      <c r="L202">
        <v>3.445567</v>
      </c>
      <c r="M202">
        <v>3.533506</v>
      </c>
      <c r="N202">
        <v>3.6329379999999998</v>
      </c>
      <c r="O202">
        <v>3.7527650000000001</v>
      </c>
      <c r="P202">
        <v>3.866501</v>
      </c>
      <c r="Q202">
        <v>3.9937640000000001</v>
      </c>
      <c r="R202">
        <v>4.1150979999999997</v>
      </c>
      <c r="S202">
        <v>4.2374179999999999</v>
      </c>
      <c r="T202">
        <v>4.3664909999999999</v>
      </c>
      <c r="U202">
        <v>4.5016809999999996</v>
      </c>
      <c r="V202">
        <v>4.6472639999999998</v>
      </c>
      <c r="W202">
        <v>4.7897720000000001</v>
      </c>
      <c r="X202">
        <v>4.9332200000000004</v>
      </c>
      <c r="Y202">
        <v>5.0880960000000002</v>
      </c>
      <c r="Z202">
        <v>5.2426050000000002</v>
      </c>
      <c r="AA202">
        <v>5.3983359999999996</v>
      </c>
      <c r="AB202">
        <v>5.5599360000000004</v>
      </c>
      <c r="AC202">
        <v>5.7329210000000002</v>
      </c>
      <c r="AD202">
        <v>5.9108970000000003</v>
      </c>
      <c r="AE202">
        <v>6.0977940000000004</v>
      </c>
      <c r="AF202">
        <v>6.284459</v>
      </c>
      <c r="AG202">
        <v>6.4651100000000001</v>
      </c>
      <c r="AH202">
        <v>6.6547159999999996</v>
      </c>
      <c r="AI202">
        <v>6.8627050000000001</v>
      </c>
      <c r="AJ202" s="32">
        <v>1.9E-2</v>
      </c>
    </row>
    <row r="203" spans="1:36" x14ac:dyDescent="0.35">
      <c r="A203" t="s">
        <v>289</v>
      </c>
      <c r="B203" t="s">
        <v>695</v>
      </c>
      <c r="C203" t="s">
        <v>696</v>
      </c>
      <c r="D203" t="s">
        <v>612</v>
      </c>
      <c r="F203">
        <v>3.9207879999999999</v>
      </c>
      <c r="G203">
        <v>3.5928300000000002</v>
      </c>
      <c r="H203">
        <v>3.4783300000000001</v>
      </c>
      <c r="I203">
        <v>3.3812419999999999</v>
      </c>
      <c r="J203">
        <v>3.361154</v>
      </c>
      <c r="K203">
        <v>3.382679</v>
      </c>
      <c r="L203">
        <v>3.441697</v>
      </c>
      <c r="M203">
        <v>3.5265300000000002</v>
      </c>
      <c r="N203">
        <v>3.6358999999999999</v>
      </c>
      <c r="O203">
        <v>3.767852</v>
      </c>
      <c r="P203">
        <v>3.8946239999999999</v>
      </c>
      <c r="Q203">
        <v>4.0388770000000003</v>
      </c>
      <c r="R203">
        <v>4.1767479999999999</v>
      </c>
      <c r="S203">
        <v>4.3116849999999998</v>
      </c>
      <c r="T203">
        <v>4.4556259999999996</v>
      </c>
      <c r="U203">
        <v>4.6030410000000002</v>
      </c>
      <c r="V203">
        <v>4.7622</v>
      </c>
      <c r="W203">
        <v>4.9124720000000002</v>
      </c>
      <c r="X203">
        <v>5.0657610000000002</v>
      </c>
      <c r="Y203">
        <v>5.2271289999999997</v>
      </c>
      <c r="Z203">
        <v>5.3881009999999998</v>
      </c>
      <c r="AA203">
        <v>5.5450330000000001</v>
      </c>
      <c r="AB203">
        <v>5.7086050000000004</v>
      </c>
      <c r="AC203">
        <v>5.8795970000000004</v>
      </c>
      <c r="AD203">
        <v>6.0543579999999997</v>
      </c>
      <c r="AE203">
        <v>6.2300740000000001</v>
      </c>
      <c r="AF203">
        <v>6.4050560000000001</v>
      </c>
      <c r="AG203">
        <v>6.5759160000000003</v>
      </c>
      <c r="AH203">
        <v>6.7417769999999999</v>
      </c>
      <c r="AI203">
        <v>6.9061649999999997</v>
      </c>
      <c r="AJ203" s="32">
        <v>0.02</v>
      </c>
    </row>
    <row r="204" spans="1:36" x14ac:dyDescent="0.35">
      <c r="A204" t="s">
        <v>379</v>
      </c>
      <c r="B204" t="s">
        <v>697</v>
      </c>
      <c r="C204" t="s">
        <v>698</v>
      </c>
      <c r="D204" t="s">
        <v>612</v>
      </c>
    </row>
    <row r="205" spans="1:36" x14ac:dyDescent="0.35">
      <c r="A205" t="s">
        <v>286</v>
      </c>
      <c r="B205" t="s">
        <v>699</v>
      </c>
      <c r="C205" t="s">
        <v>700</v>
      </c>
      <c r="D205" t="s">
        <v>612</v>
      </c>
      <c r="F205">
        <v>2.6913619999999998</v>
      </c>
      <c r="G205">
        <v>2.7431549999999998</v>
      </c>
      <c r="H205">
        <v>2.8010410000000001</v>
      </c>
      <c r="I205">
        <v>2.8696139999999999</v>
      </c>
      <c r="J205">
        <v>2.9360019999999998</v>
      </c>
      <c r="K205">
        <v>2.9961129999999998</v>
      </c>
      <c r="L205">
        <v>3.0601240000000001</v>
      </c>
      <c r="M205">
        <v>3.1369449999999999</v>
      </c>
      <c r="N205">
        <v>3.2139259999999998</v>
      </c>
      <c r="O205">
        <v>3.2908240000000002</v>
      </c>
      <c r="P205">
        <v>3.3714750000000002</v>
      </c>
      <c r="Q205">
        <v>3.4496699999999998</v>
      </c>
      <c r="R205">
        <v>3.5312399999999999</v>
      </c>
      <c r="S205">
        <v>3.6126680000000002</v>
      </c>
      <c r="T205">
        <v>3.6879209999999998</v>
      </c>
      <c r="U205">
        <v>3.7663259999999998</v>
      </c>
      <c r="V205">
        <v>3.848652</v>
      </c>
      <c r="W205">
        <v>3.944464</v>
      </c>
      <c r="X205">
        <v>4.0371410000000001</v>
      </c>
      <c r="Y205">
        <v>4.1365400000000001</v>
      </c>
      <c r="Z205">
        <v>4.2392839999999996</v>
      </c>
      <c r="AA205">
        <v>4.3292999999999999</v>
      </c>
      <c r="AB205">
        <v>4.4344049999999999</v>
      </c>
      <c r="AC205">
        <v>4.545051</v>
      </c>
      <c r="AD205">
        <v>4.6587829999999997</v>
      </c>
      <c r="AE205">
        <v>4.7740859999999996</v>
      </c>
      <c r="AF205">
        <v>4.8882709999999996</v>
      </c>
      <c r="AG205">
        <v>5.0032519999999998</v>
      </c>
      <c r="AH205">
        <v>5.1265590000000003</v>
      </c>
      <c r="AI205">
        <v>5.2522419999999999</v>
      </c>
      <c r="AJ205" s="32">
        <v>2.3E-2</v>
      </c>
    </row>
    <row r="206" spans="1:36" x14ac:dyDescent="0.35">
      <c r="A206" t="s">
        <v>289</v>
      </c>
      <c r="B206" t="s">
        <v>701</v>
      </c>
      <c r="C206" t="s">
        <v>702</v>
      </c>
      <c r="D206" t="s">
        <v>612</v>
      </c>
      <c r="F206">
        <v>2.724062</v>
      </c>
      <c r="G206">
        <v>2.7328000000000001</v>
      </c>
      <c r="H206">
        <v>2.790295</v>
      </c>
      <c r="I206">
        <v>2.8585509999999998</v>
      </c>
      <c r="J206">
        <v>2.9214500000000001</v>
      </c>
      <c r="K206">
        <v>2.9774780000000001</v>
      </c>
      <c r="L206">
        <v>3.0489099999999998</v>
      </c>
      <c r="M206">
        <v>3.1254520000000001</v>
      </c>
      <c r="N206">
        <v>3.2076289999999998</v>
      </c>
      <c r="O206">
        <v>3.2910879999999998</v>
      </c>
      <c r="P206">
        <v>3.3819379999999999</v>
      </c>
      <c r="Q206">
        <v>3.4739719999999998</v>
      </c>
      <c r="R206">
        <v>3.559914</v>
      </c>
      <c r="S206">
        <v>3.6565080000000001</v>
      </c>
      <c r="T206">
        <v>3.742013</v>
      </c>
      <c r="U206">
        <v>3.8235209999999999</v>
      </c>
      <c r="V206">
        <v>3.91147</v>
      </c>
      <c r="W206">
        <v>4.0194000000000001</v>
      </c>
      <c r="X206">
        <v>4.1094140000000001</v>
      </c>
      <c r="Y206">
        <v>4.2107489999999999</v>
      </c>
      <c r="Z206">
        <v>4.3108420000000001</v>
      </c>
      <c r="AA206">
        <v>4.411702</v>
      </c>
      <c r="AB206">
        <v>4.5137989999999997</v>
      </c>
      <c r="AC206">
        <v>4.6056850000000003</v>
      </c>
      <c r="AD206">
        <v>4.7078709999999999</v>
      </c>
      <c r="AE206">
        <v>4.8142459999999998</v>
      </c>
      <c r="AF206">
        <v>4.9125120000000004</v>
      </c>
      <c r="AG206">
        <v>5.0111319999999999</v>
      </c>
      <c r="AH206">
        <v>5.1111880000000003</v>
      </c>
      <c r="AI206">
        <v>5.207846</v>
      </c>
      <c r="AJ206" s="32">
        <v>2.3E-2</v>
      </c>
    </row>
    <row r="207" spans="1:36" x14ac:dyDescent="0.35">
      <c r="A207" t="s">
        <v>386</v>
      </c>
      <c r="B207" t="s">
        <v>703</v>
      </c>
      <c r="C207" t="s">
        <v>704</v>
      </c>
      <c r="D207" t="s">
        <v>612</v>
      </c>
    </row>
    <row r="208" spans="1:36" x14ac:dyDescent="0.35">
      <c r="A208" t="s">
        <v>286</v>
      </c>
      <c r="B208" t="s">
        <v>705</v>
      </c>
      <c r="C208" t="s">
        <v>706</v>
      </c>
      <c r="D208" t="s">
        <v>612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391</v>
      </c>
    </row>
    <row r="209" spans="1:36" x14ac:dyDescent="0.35">
      <c r="A209" t="s">
        <v>289</v>
      </c>
      <c r="B209" t="s">
        <v>707</v>
      </c>
      <c r="C209" t="s">
        <v>708</v>
      </c>
      <c r="D209" t="s">
        <v>612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391</v>
      </c>
    </row>
    <row r="210" spans="1:36" x14ac:dyDescent="0.35">
      <c r="A210" t="s">
        <v>306</v>
      </c>
      <c r="B210" t="s">
        <v>709</v>
      </c>
      <c r="C210" t="s">
        <v>710</v>
      </c>
      <c r="D210" t="s">
        <v>612</v>
      </c>
    </row>
    <row r="211" spans="1:36" x14ac:dyDescent="0.35">
      <c r="A211" t="s">
        <v>286</v>
      </c>
      <c r="B211" t="s">
        <v>711</v>
      </c>
      <c r="C211" t="s">
        <v>712</v>
      </c>
      <c r="D211" t="s">
        <v>612</v>
      </c>
      <c r="F211">
        <v>21.928906999999999</v>
      </c>
      <c r="G211">
        <v>22.258635999999999</v>
      </c>
      <c r="H211">
        <v>21.687746000000001</v>
      </c>
      <c r="I211">
        <v>21.432552000000001</v>
      </c>
      <c r="J211">
        <v>21.685675</v>
      </c>
      <c r="K211">
        <v>21.965502000000001</v>
      </c>
      <c r="L211">
        <v>22.512975999999998</v>
      </c>
      <c r="M211">
        <v>23.17944</v>
      </c>
      <c r="N211">
        <v>23.771338</v>
      </c>
      <c r="O211">
        <v>24.363264000000001</v>
      </c>
      <c r="P211">
        <v>24.943731</v>
      </c>
      <c r="Q211">
        <v>25.529104</v>
      </c>
      <c r="R211">
        <v>26.149601000000001</v>
      </c>
      <c r="S211">
        <v>26.755617000000001</v>
      </c>
      <c r="T211">
        <v>27.120042999999999</v>
      </c>
      <c r="U211">
        <v>27.645548000000002</v>
      </c>
      <c r="V211">
        <v>28.054914</v>
      </c>
      <c r="W211">
        <v>28.52524</v>
      </c>
      <c r="X211">
        <v>29.101257</v>
      </c>
      <c r="Y211">
        <v>29.699963</v>
      </c>
      <c r="Z211">
        <v>30.254791000000001</v>
      </c>
      <c r="AA211">
        <v>30.826568999999999</v>
      </c>
      <c r="AB211">
        <v>31.360878</v>
      </c>
      <c r="AC211">
        <v>31.823613999999999</v>
      </c>
      <c r="AD211">
        <v>32.437401000000001</v>
      </c>
      <c r="AE211">
        <v>33.070732</v>
      </c>
      <c r="AF211">
        <v>33.716315999999999</v>
      </c>
      <c r="AG211">
        <v>34.451973000000002</v>
      </c>
      <c r="AH211">
        <v>35.131283000000003</v>
      </c>
      <c r="AI211">
        <v>35.716999000000001</v>
      </c>
      <c r="AJ211" s="32">
        <v>1.7000000000000001E-2</v>
      </c>
    </row>
    <row r="212" spans="1:36" x14ac:dyDescent="0.35">
      <c r="A212" t="s">
        <v>289</v>
      </c>
      <c r="B212" t="s">
        <v>713</v>
      </c>
      <c r="C212" t="s">
        <v>714</v>
      </c>
      <c r="D212" t="s">
        <v>612</v>
      </c>
      <c r="F212">
        <v>21.927994000000002</v>
      </c>
      <c r="G212">
        <v>22.100186999999998</v>
      </c>
      <c r="H212">
        <v>21.118511000000002</v>
      </c>
      <c r="I212">
        <v>20.823574000000001</v>
      </c>
      <c r="J212">
        <v>21.031773000000001</v>
      </c>
      <c r="K212">
        <v>21.370149999999999</v>
      </c>
      <c r="L212">
        <v>21.840599000000001</v>
      </c>
      <c r="M212">
        <v>22.429099999999998</v>
      </c>
      <c r="N212">
        <v>23.024397</v>
      </c>
      <c r="O212">
        <v>23.543087</v>
      </c>
      <c r="P212">
        <v>24.224798</v>
      </c>
      <c r="Q212">
        <v>24.804462000000001</v>
      </c>
      <c r="R212">
        <v>25.436658999999999</v>
      </c>
      <c r="S212">
        <v>26.095783000000001</v>
      </c>
      <c r="T212">
        <v>26.476953999999999</v>
      </c>
      <c r="U212">
        <v>27.015940000000001</v>
      </c>
      <c r="V212">
        <v>27.546257000000001</v>
      </c>
      <c r="W212">
        <v>28.006062</v>
      </c>
      <c r="X212">
        <v>28.552264999999998</v>
      </c>
      <c r="Y212">
        <v>29.217313999999998</v>
      </c>
      <c r="Z212">
        <v>29.739124</v>
      </c>
      <c r="AA212">
        <v>30.270410999999999</v>
      </c>
      <c r="AB212">
        <v>30.747769999999999</v>
      </c>
      <c r="AC212">
        <v>31.215128</v>
      </c>
      <c r="AD212">
        <v>31.745498999999999</v>
      </c>
      <c r="AE212">
        <v>32.341743000000001</v>
      </c>
      <c r="AF212">
        <v>32.732348999999999</v>
      </c>
      <c r="AG212">
        <v>33.259338</v>
      </c>
      <c r="AH212">
        <v>33.721770999999997</v>
      </c>
      <c r="AI212">
        <v>34.173267000000003</v>
      </c>
      <c r="AJ212" s="32">
        <v>1.4999999999999999E-2</v>
      </c>
    </row>
    <row r="213" spans="1:36" x14ac:dyDescent="0.35">
      <c r="A213" t="s">
        <v>400</v>
      </c>
      <c r="C213" t="s">
        <v>715</v>
      </c>
    </row>
    <row r="214" spans="1:36" x14ac:dyDescent="0.35">
      <c r="A214" t="s">
        <v>282</v>
      </c>
      <c r="B214" t="s">
        <v>716</v>
      </c>
      <c r="C214" t="s">
        <v>717</v>
      </c>
      <c r="D214" t="s">
        <v>612</v>
      </c>
    </row>
    <row r="215" spans="1:36" x14ac:dyDescent="0.35">
      <c r="A215" t="s">
        <v>286</v>
      </c>
      <c r="B215" t="s">
        <v>718</v>
      </c>
      <c r="C215" t="s">
        <v>719</v>
      </c>
      <c r="D215" t="s">
        <v>612</v>
      </c>
      <c r="F215">
        <v>17.743065000000001</v>
      </c>
      <c r="G215">
        <v>18.796288000000001</v>
      </c>
      <c r="H215">
        <v>17.557652000000001</v>
      </c>
      <c r="I215">
        <v>17.95776</v>
      </c>
      <c r="J215">
        <v>18.275478</v>
      </c>
      <c r="K215">
        <v>18.869039999999998</v>
      </c>
      <c r="L215">
        <v>19.743797000000001</v>
      </c>
      <c r="M215">
        <v>20.793521999999999</v>
      </c>
      <c r="N215">
        <v>21.664362000000001</v>
      </c>
      <c r="O215">
        <v>22.562947999999999</v>
      </c>
      <c r="P215">
        <v>23.866371000000001</v>
      </c>
      <c r="Q215">
        <v>24.692008999999999</v>
      </c>
      <c r="R215">
        <v>25.592226</v>
      </c>
      <c r="S215">
        <v>26.339003000000002</v>
      </c>
      <c r="T215">
        <v>27.042359999999999</v>
      </c>
      <c r="U215">
        <v>27.812467999999999</v>
      </c>
      <c r="V215">
        <v>28.655745</v>
      </c>
      <c r="W215">
        <v>29.505571</v>
      </c>
      <c r="X215">
        <v>30.261047000000001</v>
      </c>
      <c r="Y215">
        <v>31.311506000000001</v>
      </c>
      <c r="Z215">
        <v>32.236378000000002</v>
      </c>
      <c r="AA215">
        <v>32.984577000000002</v>
      </c>
      <c r="AB215">
        <v>33.981448999999998</v>
      </c>
      <c r="AC215">
        <v>35.051872000000003</v>
      </c>
      <c r="AD215">
        <v>35.885441</v>
      </c>
      <c r="AE215">
        <v>36.855953</v>
      </c>
      <c r="AF215">
        <v>37.796000999999997</v>
      </c>
      <c r="AG215">
        <v>38.709395999999998</v>
      </c>
      <c r="AH215">
        <v>39.558571000000001</v>
      </c>
      <c r="AI215">
        <v>40.421101</v>
      </c>
      <c r="AJ215" s="32">
        <v>2.9000000000000001E-2</v>
      </c>
    </row>
    <row r="216" spans="1:36" x14ac:dyDescent="0.35">
      <c r="A216" t="s">
        <v>289</v>
      </c>
      <c r="B216" t="s">
        <v>720</v>
      </c>
      <c r="C216" t="s">
        <v>721</v>
      </c>
      <c r="D216" t="s">
        <v>612</v>
      </c>
      <c r="F216">
        <v>17.743079999999999</v>
      </c>
      <c r="G216">
        <v>18.386326</v>
      </c>
      <c r="H216">
        <v>16.719528</v>
      </c>
      <c r="I216">
        <v>16.530543999999999</v>
      </c>
      <c r="J216">
        <v>16.604263</v>
      </c>
      <c r="K216">
        <v>16.955257</v>
      </c>
      <c r="L216">
        <v>17.487964999999999</v>
      </c>
      <c r="M216">
        <v>18.232209999999998</v>
      </c>
      <c r="N216">
        <v>19.053363999999998</v>
      </c>
      <c r="O216">
        <v>19.780501999999998</v>
      </c>
      <c r="P216">
        <v>20.905263999999999</v>
      </c>
      <c r="Q216">
        <v>21.909334000000001</v>
      </c>
      <c r="R216">
        <v>22.856131000000001</v>
      </c>
      <c r="S216">
        <v>23.531061000000001</v>
      </c>
      <c r="T216">
        <v>24.110444999999999</v>
      </c>
      <c r="U216">
        <v>24.771488000000002</v>
      </c>
      <c r="V216">
        <v>25.572626</v>
      </c>
      <c r="W216">
        <v>26.458368</v>
      </c>
      <c r="X216">
        <v>27.143916999999998</v>
      </c>
      <c r="Y216">
        <v>28.146249999999998</v>
      </c>
      <c r="Z216">
        <v>28.892731000000001</v>
      </c>
      <c r="AA216">
        <v>29.593896999999998</v>
      </c>
      <c r="AB216">
        <v>30.315612999999999</v>
      </c>
      <c r="AC216">
        <v>31.000502000000001</v>
      </c>
      <c r="AD216">
        <v>31.680592999999998</v>
      </c>
      <c r="AE216">
        <v>32.316063</v>
      </c>
      <c r="AF216">
        <v>32.832462</v>
      </c>
      <c r="AG216">
        <v>33.354218000000003</v>
      </c>
      <c r="AH216">
        <v>34.124619000000003</v>
      </c>
      <c r="AI216">
        <v>34.756821000000002</v>
      </c>
      <c r="AJ216" s="32">
        <v>2.3E-2</v>
      </c>
    </row>
    <row r="217" spans="1:36" x14ac:dyDescent="0.35">
      <c r="A217" t="s">
        <v>408</v>
      </c>
      <c r="B217" t="s">
        <v>722</v>
      </c>
      <c r="C217" t="s">
        <v>723</v>
      </c>
      <c r="D217" t="s">
        <v>612</v>
      </c>
    </row>
    <row r="218" spans="1:36" x14ac:dyDescent="0.35">
      <c r="A218" t="s">
        <v>286</v>
      </c>
      <c r="B218" t="s">
        <v>724</v>
      </c>
      <c r="C218" t="s">
        <v>725</v>
      </c>
      <c r="D218" t="s">
        <v>612</v>
      </c>
      <c r="F218">
        <v>25.695416999999999</v>
      </c>
      <c r="G218">
        <v>26.308959999999999</v>
      </c>
      <c r="H218">
        <v>26.930523000000001</v>
      </c>
      <c r="I218">
        <v>27.301365000000001</v>
      </c>
      <c r="J218">
        <v>27.616278000000001</v>
      </c>
      <c r="K218">
        <v>28.610430000000001</v>
      </c>
      <c r="L218">
        <v>29.713726000000001</v>
      </c>
      <c r="M218">
        <v>30.835906999999999</v>
      </c>
      <c r="N218">
        <v>31.865234000000001</v>
      </c>
      <c r="O218">
        <v>33.457504</v>
      </c>
      <c r="P218">
        <v>35.15757</v>
      </c>
      <c r="Q218">
        <v>36.404007</v>
      </c>
      <c r="R218">
        <v>37.429240999999998</v>
      </c>
      <c r="S218">
        <v>38.908175999999997</v>
      </c>
      <c r="T218">
        <v>40.006335999999997</v>
      </c>
      <c r="U218">
        <v>40.948658000000002</v>
      </c>
      <c r="V218">
        <v>42.048450000000003</v>
      </c>
      <c r="W218">
        <v>43.538193</v>
      </c>
      <c r="X218">
        <v>44.485416000000001</v>
      </c>
      <c r="Y218">
        <v>45.852508999999998</v>
      </c>
      <c r="Z218">
        <v>47.228591999999999</v>
      </c>
      <c r="AA218">
        <v>48.336624</v>
      </c>
      <c r="AB218">
        <v>49.926281000000003</v>
      </c>
      <c r="AC218">
        <v>51.563236000000003</v>
      </c>
      <c r="AD218">
        <v>52.912421999999999</v>
      </c>
      <c r="AE218">
        <v>54.585278000000002</v>
      </c>
      <c r="AF218">
        <v>56.020256000000003</v>
      </c>
      <c r="AG218">
        <v>57.158130999999997</v>
      </c>
      <c r="AH218">
        <v>58.525562000000001</v>
      </c>
      <c r="AI218">
        <v>59.859585000000003</v>
      </c>
      <c r="AJ218" s="32">
        <v>0.03</v>
      </c>
    </row>
    <row r="219" spans="1:36" x14ac:dyDescent="0.35">
      <c r="A219" t="s">
        <v>289</v>
      </c>
      <c r="B219" t="s">
        <v>726</v>
      </c>
      <c r="C219" t="s">
        <v>727</v>
      </c>
      <c r="D219" t="s">
        <v>612</v>
      </c>
      <c r="F219">
        <v>25.745090000000001</v>
      </c>
      <c r="G219">
        <v>26.320364000000001</v>
      </c>
      <c r="H219">
        <v>26.407803999999999</v>
      </c>
      <c r="I219">
        <v>26.143709000000001</v>
      </c>
      <c r="J219">
        <v>26.393194000000001</v>
      </c>
      <c r="K219">
        <v>27.322084</v>
      </c>
      <c r="L219">
        <v>28.470804000000001</v>
      </c>
      <c r="M219">
        <v>29.265858000000001</v>
      </c>
      <c r="N219">
        <v>30.360783000000001</v>
      </c>
      <c r="O219">
        <v>31.696638</v>
      </c>
      <c r="P219">
        <v>33.363971999999997</v>
      </c>
      <c r="Q219">
        <v>34.622337000000002</v>
      </c>
      <c r="R219">
        <v>35.371482999999998</v>
      </c>
      <c r="S219">
        <v>36.516700999999998</v>
      </c>
      <c r="T219">
        <v>37.542934000000002</v>
      </c>
      <c r="U219">
        <v>38.233207999999998</v>
      </c>
      <c r="V219">
        <v>38.933501999999997</v>
      </c>
      <c r="W219">
        <v>40.564197999999998</v>
      </c>
      <c r="X219">
        <v>41.544994000000003</v>
      </c>
      <c r="Y219">
        <v>43.534927000000003</v>
      </c>
      <c r="Z219">
        <v>44.778854000000003</v>
      </c>
      <c r="AA219">
        <v>45.891860999999999</v>
      </c>
      <c r="AB219">
        <v>47.210842</v>
      </c>
      <c r="AC219">
        <v>48.467598000000002</v>
      </c>
      <c r="AD219">
        <v>49.537700999999998</v>
      </c>
      <c r="AE219">
        <v>50.447842000000001</v>
      </c>
      <c r="AF219">
        <v>51.258850000000002</v>
      </c>
      <c r="AG219">
        <v>52.525863999999999</v>
      </c>
      <c r="AH219">
        <v>54.055939000000002</v>
      </c>
      <c r="AI219">
        <v>55.514915000000002</v>
      </c>
      <c r="AJ219" s="32">
        <v>2.7E-2</v>
      </c>
    </row>
    <row r="220" spans="1:36" x14ac:dyDescent="0.35">
      <c r="A220" t="s">
        <v>415</v>
      </c>
      <c r="B220" t="s">
        <v>728</v>
      </c>
      <c r="C220" t="s">
        <v>729</v>
      </c>
      <c r="D220" t="s">
        <v>612</v>
      </c>
    </row>
    <row r="221" spans="1:36" x14ac:dyDescent="0.35">
      <c r="A221" t="s">
        <v>286</v>
      </c>
      <c r="B221" t="s">
        <v>730</v>
      </c>
      <c r="C221" t="s">
        <v>731</v>
      </c>
      <c r="D221" t="s">
        <v>612</v>
      </c>
      <c r="F221">
        <v>25.844168</v>
      </c>
      <c r="G221">
        <v>25.379753000000001</v>
      </c>
      <c r="H221">
        <v>23.113689000000001</v>
      </c>
      <c r="I221">
        <v>23.481171</v>
      </c>
      <c r="J221">
        <v>23.796037999999999</v>
      </c>
      <c r="K221">
        <v>24.637022000000002</v>
      </c>
      <c r="L221">
        <v>25.563745000000001</v>
      </c>
      <c r="M221">
        <v>26.489612999999999</v>
      </c>
      <c r="N221">
        <v>27.337935999999999</v>
      </c>
      <c r="O221">
        <v>28.665991000000002</v>
      </c>
      <c r="P221">
        <v>30.266462000000001</v>
      </c>
      <c r="Q221">
        <v>31.252970000000001</v>
      </c>
      <c r="R221">
        <v>32.209350999999998</v>
      </c>
      <c r="S221">
        <v>33.183781000000003</v>
      </c>
      <c r="T221">
        <v>34.046287999999997</v>
      </c>
      <c r="U221">
        <v>35.045867999999999</v>
      </c>
      <c r="V221">
        <v>36.046345000000002</v>
      </c>
      <c r="W221">
        <v>37.253506000000002</v>
      </c>
      <c r="X221">
        <v>38.097740000000002</v>
      </c>
      <c r="Y221">
        <v>39.267960000000002</v>
      </c>
      <c r="Z221">
        <v>40.412998000000002</v>
      </c>
      <c r="AA221">
        <v>41.400291000000003</v>
      </c>
      <c r="AB221">
        <v>42.769409000000003</v>
      </c>
      <c r="AC221">
        <v>44.159633999999997</v>
      </c>
      <c r="AD221">
        <v>45.307552000000001</v>
      </c>
      <c r="AE221">
        <v>46.714092000000001</v>
      </c>
      <c r="AF221">
        <v>47.925528999999997</v>
      </c>
      <c r="AG221">
        <v>48.888756000000001</v>
      </c>
      <c r="AH221">
        <v>50.039580999999998</v>
      </c>
      <c r="AI221">
        <v>51.175261999999996</v>
      </c>
      <c r="AJ221" s="32">
        <v>2.4E-2</v>
      </c>
    </row>
    <row r="222" spans="1:36" x14ac:dyDescent="0.35">
      <c r="A222" t="s">
        <v>289</v>
      </c>
      <c r="B222" t="s">
        <v>732</v>
      </c>
      <c r="C222" t="s">
        <v>733</v>
      </c>
      <c r="D222" t="s">
        <v>612</v>
      </c>
      <c r="F222">
        <v>25.844142999999999</v>
      </c>
      <c r="G222">
        <v>25.372676999999999</v>
      </c>
      <c r="H222">
        <v>22.71781</v>
      </c>
      <c r="I222">
        <v>22.574842</v>
      </c>
      <c r="J222">
        <v>22.783723999999999</v>
      </c>
      <c r="K222">
        <v>23.467065999999999</v>
      </c>
      <c r="L222">
        <v>24.390502999999999</v>
      </c>
      <c r="M222">
        <v>25.159320999999998</v>
      </c>
      <c r="N222">
        <v>25.992526999999999</v>
      </c>
      <c r="O222">
        <v>27.027269</v>
      </c>
      <c r="P222">
        <v>28.521618</v>
      </c>
      <c r="Q222">
        <v>29.600576</v>
      </c>
      <c r="R222">
        <v>30.401114</v>
      </c>
      <c r="S222">
        <v>31.180651000000001</v>
      </c>
      <c r="T222">
        <v>31.975487000000001</v>
      </c>
      <c r="U222">
        <v>32.776454999999999</v>
      </c>
      <c r="V222">
        <v>33.495486999999997</v>
      </c>
      <c r="W222">
        <v>34.523563000000003</v>
      </c>
      <c r="X222">
        <v>35.393017</v>
      </c>
      <c r="Y222">
        <v>36.859554000000003</v>
      </c>
      <c r="Z222">
        <v>37.921337000000001</v>
      </c>
      <c r="AA222">
        <v>38.855834999999999</v>
      </c>
      <c r="AB222">
        <v>40.031643000000003</v>
      </c>
      <c r="AC222">
        <v>41.115707</v>
      </c>
      <c r="AD222">
        <v>42.040225999999997</v>
      </c>
      <c r="AE222">
        <v>43.197642999999999</v>
      </c>
      <c r="AF222">
        <v>43.765937999999998</v>
      </c>
      <c r="AG222">
        <v>44.780861000000002</v>
      </c>
      <c r="AH222">
        <v>46.113872999999998</v>
      </c>
      <c r="AI222">
        <v>47.351909999999997</v>
      </c>
      <c r="AJ222" s="32">
        <v>2.1000000000000001E-2</v>
      </c>
    </row>
    <row r="223" spans="1:36" x14ac:dyDescent="0.35">
      <c r="A223" t="s">
        <v>422</v>
      </c>
      <c r="B223" t="s">
        <v>734</v>
      </c>
      <c r="C223" t="s">
        <v>735</v>
      </c>
      <c r="D223" t="s">
        <v>612</v>
      </c>
    </row>
    <row r="224" spans="1:36" x14ac:dyDescent="0.35">
      <c r="A224" t="s">
        <v>286</v>
      </c>
      <c r="B224" t="s">
        <v>736</v>
      </c>
      <c r="C224" t="s">
        <v>737</v>
      </c>
      <c r="D224" t="s">
        <v>612</v>
      </c>
      <c r="F224">
        <v>14.697266000000001</v>
      </c>
      <c r="G224">
        <v>15.734508999999999</v>
      </c>
      <c r="H224">
        <v>14.949004</v>
      </c>
      <c r="I224">
        <v>16.537255999999999</v>
      </c>
      <c r="J224">
        <v>16.996722999999999</v>
      </c>
      <c r="K224">
        <v>17.578077</v>
      </c>
      <c r="L224">
        <v>18.347017000000001</v>
      </c>
      <c r="M224">
        <v>19.134594</v>
      </c>
      <c r="N224">
        <v>19.803878999999998</v>
      </c>
      <c r="O224">
        <v>20.194859999999998</v>
      </c>
      <c r="P224">
        <v>21.272349999999999</v>
      </c>
      <c r="Q224">
        <v>21.982144999999999</v>
      </c>
      <c r="R224">
        <v>22.615096999999999</v>
      </c>
      <c r="S224">
        <v>23.347526999999999</v>
      </c>
      <c r="T224">
        <v>24.019000999999999</v>
      </c>
      <c r="U224">
        <v>24.826756</v>
      </c>
      <c r="V224">
        <v>25.745712000000001</v>
      </c>
      <c r="W224">
        <v>26.582815</v>
      </c>
      <c r="X224">
        <v>27.326975000000001</v>
      </c>
      <c r="Y224">
        <v>28.234632000000001</v>
      </c>
      <c r="Z224">
        <v>29.098369999999999</v>
      </c>
      <c r="AA224">
        <v>29.827629000000002</v>
      </c>
      <c r="AB224">
        <v>30.990594999999999</v>
      </c>
      <c r="AC224">
        <v>32.221457999999998</v>
      </c>
      <c r="AD224">
        <v>33.140506999999999</v>
      </c>
      <c r="AE224">
        <v>34.266182000000001</v>
      </c>
      <c r="AF224">
        <v>35.211314999999999</v>
      </c>
      <c r="AG224">
        <v>35.964252000000002</v>
      </c>
      <c r="AH224">
        <v>36.867260000000002</v>
      </c>
      <c r="AI224">
        <v>37.599421999999997</v>
      </c>
      <c r="AJ224" s="32">
        <v>3.3000000000000002E-2</v>
      </c>
    </row>
    <row r="225" spans="1:36" x14ac:dyDescent="0.35">
      <c r="A225" t="s">
        <v>289</v>
      </c>
      <c r="B225" t="s">
        <v>738</v>
      </c>
      <c r="C225" t="s">
        <v>739</v>
      </c>
      <c r="D225" t="s">
        <v>612</v>
      </c>
      <c r="F225">
        <v>14.697266000000001</v>
      </c>
      <c r="G225">
        <v>15.730235</v>
      </c>
      <c r="H225">
        <v>14.477916</v>
      </c>
      <c r="I225">
        <v>15.454421999999999</v>
      </c>
      <c r="J225">
        <v>15.863915</v>
      </c>
      <c r="K225">
        <v>16.485448999999999</v>
      </c>
      <c r="L225">
        <v>17.265356000000001</v>
      </c>
      <c r="M225">
        <v>18.029619</v>
      </c>
      <c r="N225">
        <v>18.699808000000001</v>
      </c>
      <c r="O225">
        <v>19.149809000000001</v>
      </c>
      <c r="P225">
        <v>19.945876999999999</v>
      </c>
      <c r="Q225">
        <v>20.671175000000002</v>
      </c>
      <c r="R225">
        <v>21.196515999999999</v>
      </c>
      <c r="S225">
        <v>21.552147000000001</v>
      </c>
      <c r="T225">
        <v>22.139956000000002</v>
      </c>
      <c r="U225">
        <v>22.657867</v>
      </c>
      <c r="V225">
        <v>23.282232</v>
      </c>
      <c r="W225">
        <v>24.099485000000001</v>
      </c>
      <c r="X225">
        <v>24.673563000000001</v>
      </c>
      <c r="Y225">
        <v>25.81325</v>
      </c>
      <c r="Z225">
        <v>26.660433000000001</v>
      </c>
      <c r="AA225">
        <v>27.274448</v>
      </c>
      <c r="AB225">
        <v>28.443999999999999</v>
      </c>
      <c r="AC225">
        <v>29.309383</v>
      </c>
      <c r="AD225">
        <v>30.055895</v>
      </c>
      <c r="AE225">
        <v>31.093983000000001</v>
      </c>
      <c r="AF225">
        <v>31.521470999999998</v>
      </c>
      <c r="AG225">
        <v>32.274059000000001</v>
      </c>
      <c r="AH225">
        <v>33.373966000000003</v>
      </c>
      <c r="AI225">
        <v>34.256748000000002</v>
      </c>
      <c r="AJ225" s="32">
        <v>0.03</v>
      </c>
    </row>
    <row r="226" spans="1:36" x14ac:dyDescent="0.35">
      <c r="A226" t="s">
        <v>429</v>
      </c>
      <c r="B226" t="s">
        <v>740</v>
      </c>
      <c r="C226" t="s">
        <v>741</v>
      </c>
      <c r="D226" t="s">
        <v>612</v>
      </c>
    </row>
    <row r="227" spans="1:36" x14ac:dyDescent="0.35">
      <c r="A227" t="s">
        <v>286</v>
      </c>
      <c r="B227" t="s">
        <v>742</v>
      </c>
      <c r="C227" t="s">
        <v>743</v>
      </c>
      <c r="D227" t="s">
        <v>612</v>
      </c>
      <c r="F227">
        <v>23.712284</v>
      </c>
      <c r="G227">
        <v>23.357372000000002</v>
      </c>
      <c r="H227">
        <v>22.931307</v>
      </c>
      <c r="I227">
        <v>24.283770000000001</v>
      </c>
      <c r="J227">
        <v>24.832190000000001</v>
      </c>
      <c r="K227">
        <v>25.413986000000001</v>
      </c>
      <c r="L227">
        <v>26.126245000000001</v>
      </c>
      <c r="M227">
        <v>26.993334000000001</v>
      </c>
      <c r="N227">
        <v>27.812131999999998</v>
      </c>
      <c r="O227">
        <v>28.414680000000001</v>
      </c>
      <c r="P227">
        <v>29.842941</v>
      </c>
      <c r="Q227">
        <v>30.630652999999999</v>
      </c>
      <c r="R227">
        <v>31.481293000000001</v>
      </c>
      <c r="S227">
        <v>32.237819999999999</v>
      </c>
      <c r="T227">
        <v>33.088394000000001</v>
      </c>
      <c r="U227">
        <v>34.075161000000001</v>
      </c>
      <c r="V227">
        <v>35.117579999999997</v>
      </c>
      <c r="W227">
        <v>36.096702999999998</v>
      </c>
      <c r="X227">
        <v>37.027934999999999</v>
      </c>
      <c r="Y227">
        <v>38.180840000000003</v>
      </c>
      <c r="Z227">
        <v>39.227234000000003</v>
      </c>
      <c r="AA227">
        <v>40.141078999999998</v>
      </c>
      <c r="AB227">
        <v>41.489581999999999</v>
      </c>
      <c r="AC227">
        <v>42.917873</v>
      </c>
      <c r="AD227">
        <v>44.069504000000002</v>
      </c>
      <c r="AE227">
        <v>45.396445999999997</v>
      </c>
      <c r="AF227">
        <v>46.538006000000003</v>
      </c>
      <c r="AG227">
        <v>47.508277999999997</v>
      </c>
      <c r="AH227">
        <v>48.558239</v>
      </c>
      <c r="AI227">
        <v>49.552666000000002</v>
      </c>
      <c r="AJ227" s="32">
        <v>2.5999999999999999E-2</v>
      </c>
    </row>
    <row r="228" spans="1:36" x14ac:dyDescent="0.35">
      <c r="A228" t="s">
        <v>289</v>
      </c>
      <c r="B228" t="s">
        <v>744</v>
      </c>
      <c r="C228" t="s">
        <v>745</v>
      </c>
      <c r="D228" t="s">
        <v>612</v>
      </c>
      <c r="F228">
        <v>23.712284</v>
      </c>
      <c r="G228">
        <v>23.351185000000001</v>
      </c>
      <c r="H228">
        <v>22.598959000000001</v>
      </c>
      <c r="I228">
        <v>23.424786000000001</v>
      </c>
      <c r="J228">
        <v>23.914515999999999</v>
      </c>
      <c r="K228">
        <v>24.486725</v>
      </c>
      <c r="L228">
        <v>25.274564999999999</v>
      </c>
      <c r="M228">
        <v>26.127887999999999</v>
      </c>
      <c r="N228">
        <v>26.978615000000001</v>
      </c>
      <c r="O228">
        <v>27.66996</v>
      </c>
      <c r="P228">
        <v>28.979925000000001</v>
      </c>
      <c r="Q228">
        <v>29.883220999999999</v>
      </c>
      <c r="R228">
        <v>30.640834999999999</v>
      </c>
      <c r="S228">
        <v>31.177047999999999</v>
      </c>
      <c r="T228">
        <v>31.959038</v>
      </c>
      <c r="U228">
        <v>32.767783999999999</v>
      </c>
      <c r="V228">
        <v>33.632838999999997</v>
      </c>
      <c r="W228">
        <v>34.523108999999998</v>
      </c>
      <c r="X228">
        <v>35.326920000000001</v>
      </c>
      <c r="Y228">
        <v>36.626899999999999</v>
      </c>
      <c r="Z228">
        <v>37.699150000000003</v>
      </c>
      <c r="AA228">
        <v>38.591048999999998</v>
      </c>
      <c r="AB228">
        <v>39.859631</v>
      </c>
      <c r="AC228">
        <v>40.795558999999997</v>
      </c>
      <c r="AD228">
        <v>41.766869</v>
      </c>
      <c r="AE228">
        <v>43.025405999999997</v>
      </c>
      <c r="AF228">
        <v>43.689658999999999</v>
      </c>
      <c r="AG228">
        <v>44.648544000000001</v>
      </c>
      <c r="AH228">
        <v>45.916533999999999</v>
      </c>
      <c r="AI228">
        <v>46.935589</v>
      </c>
      <c r="AJ228" s="32">
        <v>2.4E-2</v>
      </c>
    </row>
    <row r="229" spans="1:36" x14ac:dyDescent="0.35">
      <c r="A229" t="s">
        <v>327</v>
      </c>
      <c r="B229" t="s">
        <v>746</v>
      </c>
      <c r="C229" t="s">
        <v>747</v>
      </c>
      <c r="D229" t="s">
        <v>612</v>
      </c>
    </row>
    <row r="230" spans="1:36" x14ac:dyDescent="0.35">
      <c r="A230" t="s">
        <v>286</v>
      </c>
      <c r="B230" t="s">
        <v>748</v>
      </c>
      <c r="C230" t="s">
        <v>749</v>
      </c>
      <c r="D230" t="s">
        <v>612</v>
      </c>
      <c r="F230">
        <v>12.338293</v>
      </c>
      <c r="G230">
        <v>10.683403</v>
      </c>
      <c r="H230">
        <v>13.39991</v>
      </c>
      <c r="I230">
        <v>14.661341999999999</v>
      </c>
      <c r="J230">
        <v>15.194910999999999</v>
      </c>
      <c r="K230">
        <v>15.760797</v>
      </c>
      <c r="L230">
        <v>16.559521</v>
      </c>
      <c r="M230">
        <v>17.186556</v>
      </c>
      <c r="N230">
        <v>17.727492999999999</v>
      </c>
      <c r="O230">
        <v>18.288788</v>
      </c>
      <c r="P230">
        <v>18.997254999999999</v>
      </c>
      <c r="Q230">
        <v>19.558371999999999</v>
      </c>
      <c r="R230">
        <v>20.162931</v>
      </c>
      <c r="S230">
        <v>20.632057</v>
      </c>
      <c r="T230">
        <v>21.135794000000001</v>
      </c>
      <c r="U230">
        <v>21.582094000000001</v>
      </c>
      <c r="V230">
        <v>22.108855999999999</v>
      </c>
      <c r="W230">
        <v>22.878723000000001</v>
      </c>
      <c r="X230">
        <v>23.307366999999999</v>
      </c>
      <c r="Y230">
        <v>24.337975</v>
      </c>
      <c r="Z230">
        <v>25.095728000000001</v>
      </c>
      <c r="AA230">
        <v>25.804514000000001</v>
      </c>
      <c r="AB230">
        <v>26.898869000000001</v>
      </c>
      <c r="AC230">
        <v>27.877486999999999</v>
      </c>
      <c r="AD230">
        <v>28.674365999999999</v>
      </c>
      <c r="AE230">
        <v>29.592096000000002</v>
      </c>
      <c r="AF230">
        <v>30.364156999999999</v>
      </c>
      <c r="AG230">
        <v>31.004999000000002</v>
      </c>
      <c r="AH230">
        <v>31.779109999999999</v>
      </c>
      <c r="AI230">
        <v>32.433025000000001</v>
      </c>
      <c r="AJ230" s="32">
        <v>3.4000000000000002E-2</v>
      </c>
    </row>
    <row r="231" spans="1:36" x14ac:dyDescent="0.35">
      <c r="A231" t="s">
        <v>289</v>
      </c>
      <c r="B231" t="s">
        <v>750</v>
      </c>
      <c r="C231" t="s">
        <v>751</v>
      </c>
      <c r="D231" t="s">
        <v>612</v>
      </c>
      <c r="F231">
        <v>12.338385000000001</v>
      </c>
      <c r="G231">
        <v>10.678857000000001</v>
      </c>
      <c r="H231">
        <v>13.051194000000001</v>
      </c>
      <c r="I231">
        <v>13.917306</v>
      </c>
      <c r="J231">
        <v>14.381712</v>
      </c>
      <c r="K231">
        <v>14.874779</v>
      </c>
      <c r="L231">
        <v>15.680227</v>
      </c>
      <c r="M231">
        <v>16.220703</v>
      </c>
      <c r="N231">
        <v>16.769054000000001</v>
      </c>
      <c r="O231">
        <v>17.265937999999998</v>
      </c>
      <c r="P231">
        <v>17.962043999999999</v>
      </c>
      <c r="Q231">
        <v>18.535388999999999</v>
      </c>
      <c r="R231">
        <v>19.041869999999999</v>
      </c>
      <c r="S231">
        <v>19.461421999999999</v>
      </c>
      <c r="T231">
        <v>19.975918</v>
      </c>
      <c r="U231">
        <v>20.481691000000001</v>
      </c>
      <c r="V231">
        <v>20.996416</v>
      </c>
      <c r="W231">
        <v>21.683813000000001</v>
      </c>
      <c r="X231">
        <v>22.193121000000001</v>
      </c>
      <c r="Y231">
        <v>23.168213000000002</v>
      </c>
      <c r="Z231">
        <v>23.894971999999999</v>
      </c>
      <c r="AA231">
        <v>24.435661</v>
      </c>
      <c r="AB231">
        <v>25.304576999999998</v>
      </c>
      <c r="AC231">
        <v>26.018618</v>
      </c>
      <c r="AD231">
        <v>26.631063000000001</v>
      </c>
      <c r="AE231">
        <v>27.506181999999999</v>
      </c>
      <c r="AF231">
        <v>27.911327</v>
      </c>
      <c r="AG231">
        <v>28.494216999999999</v>
      </c>
      <c r="AH231">
        <v>29.279513999999999</v>
      </c>
      <c r="AI231">
        <v>29.995173999999999</v>
      </c>
      <c r="AJ231" s="32">
        <v>3.1E-2</v>
      </c>
    </row>
    <row r="232" spans="1:36" x14ac:dyDescent="0.35">
      <c r="A232" t="s">
        <v>299</v>
      </c>
      <c r="B232" t="s">
        <v>752</v>
      </c>
      <c r="C232" t="s">
        <v>753</v>
      </c>
      <c r="D232" t="s">
        <v>612</v>
      </c>
    </row>
    <row r="233" spans="1:36" x14ac:dyDescent="0.35">
      <c r="A233" t="s">
        <v>286</v>
      </c>
      <c r="B233" t="s">
        <v>754</v>
      </c>
      <c r="C233" t="s">
        <v>755</v>
      </c>
      <c r="D233" t="s">
        <v>612</v>
      </c>
      <c r="F233">
        <v>14.643957</v>
      </c>
      <c r="G233">
        <v>14.980418999999999</v>
      </c>
      <c r="H233">
        <v>14.500601</v>
      </c>
      <c r="I233">
        <v>14.249805</v>
      </c>
      <c r="J233">
        <v>14.148581999999999</v>
      </c>
      <c r="K233">
        <v>14.163821</v>
      </c>
      <c r="L233">
        <v>14.277957000000001</v>
      </c>
      <c r="M233">
        <v>14.477740000000001</v>
      </c>
      <c r="N233">
        <v>14.671865</v>
      </c>
      <c r="O233">
        <v>14.818662</v>
      </c>
      <c r="P233">
        <v>15.988823999999999</v>
      </c>
      <c r="Q233">
        <v>16.109753000000001</v>
      </c>
      <c r="R233">
        <v>16.465042</v>
      </c>
      <c r="S233">
        <v>16.630462999999999</v>
      </c>
      <c r="T233">
        <v>16.757871999999999</v>
      </c>
      <c r="U233">
        <v>16.966201999999999</v>
      </c>
      <c r="V233">
        <v>17.194476999999999</v>
      </c>
      <c r="W233">
        <v>17.442927999999998</v>
      </c>
      <c r="X233">
        <v>17.689232000000001</v>
      </c>
      <c r="Y233">
        <v>18.046989</v>
      </c>
      <c r="Z233">
        <v>18.386621000000002</v>
      </c>
      <c r="AA233">
        <v>18.675523999999999</v>
      </c>
      <c r="AB233">
        <v>19.048964000000002</v>
      </c>
      <c r="AC233">
        <v>19.389071000000001</v>
      </c>
      <c r="AD233">
        <v>19.754519999999999</v>
      </c>
      <c r="AE233">
        <v>20.152256000000001</v>
      </c>
      <c r="AF233">
        <v>20.559598999999999</v>
      </c>
      <c r="AG233">
        <v>20.944855</v>
      </c>
      <c r="AH233">
        <v>21.352035999999998</v>
      </c>
      <c r="AI233">
        <v>21.758521999999999</v>
      </c>
      <c r="AJ233" s="32">
        <v>1.4E-2</v>
      </c>
    </row>
    <row r="234" spans="1:36" x14ac:dyDescent="0.35">
      <c r="A234" t="s">
        <v>289</v>
      </c>
      <c r="B234" t="s">
        <v>756</v>
      </c>
      <c r="C234" t="s">
        <v>757</v>
      </c>
      <c r="D234" t="s">
        <v>612</v>
      </c>
      <c r="F234">
        <v>14.628410000000001</v>
      </c>
      <c r="G234">
        <v>14.695007</v>
      </c>
      <c r="H234">
        <v>14.072252000000001</v>
      </c>
      <c r="I234">
        <v>13.724252999999999</v>
      </c>
      <c r="J234">
        <v>13.650517000000001</v>
      </c>
      <c r="K234">
        <v>13.595357</v>
      </c>
      <c r="L234">
        <v>13.645103000000001</v>
      </c>
      <c r="M234">
        <v>13.785306</v>
      </c>
      <c r="N234">
        <v>13.908690999999999</v>
      </c>
      <c r="O234">
        <v>14.050592</v>
      </c>
      <c r="P234">
        <v>15.210469</v>
      </c>
      <c r="Q234">
        <v>15.485802</v>
      </c>
      <c r="R234">
        <v>15.748462</v>
      </c>
      <c r="S234">
        <v>15.932809000000001</v>
      </c>
      <c r="T234">
        <v>16.066502</v>
      </c>
      <c r="U234">
        <v>16.242757999999998</v>
      </c>
      <c r="V234">
        <v>16.434519000000002</v>
      </c>
      <c r="W234">
        <v>16.617889000000002</v>
      </c>
      <c r="X234">
        <v>16.856411000000001</v>
      </c>
      <c r="Y234">
        <v>17.093323000000002</v>
      </c>
      <c r="Z234">
        <v>17.33839</v>
      </c>
      <c r="AA234">
        <v>17.523094</v>
      </c>
      <c r="AB234">
        <v>17.820395999999999</v>
      </c>
      <c r="AC234">
        <v>18.112386999999998</v>
      </c>
      <c r="AD234">
        <v>18.39583</v>
      </c>
      <c r="AE234">
        <v>18.710241</v>
      </c>
      <c r="AF234">
        <v>18.941863999999999</v>
      </c>
      <c r="AG234">
        <v>19.223043000000001</v>
      </c>
      <c r="AH234">
        <v>19.554981000000002</v>
      </c>
      <c r="AI234">
        <v>19.870214000000001</v>
      </c>
      <c r="AJ234" s="32">
        <v>1.0999999999999999E-2</v>
      </c>
    </row>
    <row r="235" spans="1:36" x14ac:dyDescent="0.35">
      <c r="A235" t="s">
        <v>306</v>
      </c>
      <c r="B235" t="s">
        <v>758</v>
      </c>
      <c r="C235" t="s">
        <v>759</v>
      </c>
      <c r="D235" t="s">
        <v>612</v>
      </c>
    </row>
    <row r="236" spans="1:36" x14ac:dyDescent="0.35">
      <c r="A236" t="s">
        <v>286</v>
      </c>
      <c r="B236" t="s">
        <v>760</v>
      </c>
      <c r="C236" t="s">
        <v>761</v>
      </c>
      <c r="D236" t="s">
        <v>612</v>
      </c>
      <c r="F236">
        <v>38.968001999999998</v>
      </c>
      <c r="G236">
        <v>40.594608000000001</v>
      </c>
      <c r="H236">
        <v>39.879086000000001</v>
      </c>
      <c r="I236">
        <v>39.632289999999998</v>
      </c>
      <c r="J236">
        <v>40.610897000000001</v>
      </c>
      <c r="K236">
        <v>41.951397</v>
      </c>
      <c r="L236">
        <v>43.136710999999998</v>
      </c>
      <c r="M236">
        <v>44.314509999999999</v>
      </c>
      <c r="N236">
        <v>45.435577000000002</v>
      </c>
      <c r="O236">
        <v>46.288277000000001</v>
      </c>
      <c r="P236">
        <v>47.476753000000002</v>
      </c>
      <c r="Q236">
        <v>48.648167000000001</v>
      </c>
      <c r="R236">
        <v>49.863818999999999</v>
      </c>
      <c r="S236">
        <v>50.919105999999999</v>
      </c>
      <c r="T236">
        <v>51.607914000000001</v>
      </c>
      <c r="U236">
        <v>52.363822999999996</v>
      </c>
      <c r="V236">
        <v>53.207638000000003</v>
      </c>
      <c r="W236">
        <v>54.069462000000001</v>
      </c>
      <c r="X236">
        <v>54.961468000000004</v>
      </c>
      <c r="Y236">
        <v>55.954433000000002</v>
      </c>
      <c r="Z236">
        <v>56.915714000000001</v>
      </c>
      <c r="AA236">
        <v>57.924885000000003</v>
      </c>
      <c r="AB236">
        <v>58.831890000000001</v>
      </c>
      <c r="AC236">
        <v>59.756126000000002</v>
      </c>
      <c r="AD236">
        <v>60.851680999999999</v>
      </c>
      <c r="AE236">
        <v>61.931538000000003</v>
      </c>
      <c r="AF236">
        <v>62.955235000000002</v>
      </c>
      <c r="AG236">
        <v>64.088181000000006</v>
      </c>
      <c r="AH236">
        <v>65.222069000000005</v>
      </c>
      <c r="AI236">
        <v>66.289719000000005</v>
      </c>
      <c r="AJ236" s="32">
        <v>1.7999999999999999E-2</v>
      </c>
    </row>
    <row r="237" spans="1:36" x14ac:dyDescent="0.35">
      <c r="A237" t="s">
        <v>289</v>
      </c>
      <c r="B237" t="s">
        <v>762</v>
      </c>
      <c r="C237" t="s">
        <v>763</v>
      </c>
      <c r="D237" t="s">
        <v>612</v>
      </c>
      <c r="F237">
        <v>39.071303999999998</v>
      </c>
      <c r="G237">
        <v>40.394511999999999</v>
      </c>
      <c r="H237">
        <v>39.280937000000002</v>
      </c>
      <c r="I237">
        <v>38.798031000000002</v>
      </c>
      <c r="J237">
        <v>39.625698</v>
      </c>
      <c r="K237">
        <v>41.002434000000001</v>
      </c>
      <c r="L237">
        <v>42.070267000000001</v>
      </c>
      <c r="M237">
        <v>43.118954000000002</v>
      </c>
      <c r="N237">
        <v>44.147613999999997</v>
      </c>
      <c r="O237">
        <v>44.970168999999999</v>
      </c>
      <c r="P237">
        <v>46.275641999999998</v>
      </c>
      <c r="Q237">
        <v>47.467922000000002</v>
      </c>
      <c r="R237">
        <v>48.763652999999998</v>
      </c>
      <c r="S237">
        <v>49.868946000000001</v>
      </c>
      <c r="T237">
        <v>50.579338</v>
      </c>
      <c r="U237">
        <v>51.467495</v>
      </c>
      <c r="V237">
        <v>52.499744</v>
      </c>
      <c r="W237">
        <v>53.344577999999998</v>
      </c>
      <c r="X237">
        <v>54.267550999999997</v>
      </c>
      <c r="Y237">
        <v>55.343746000000003</v>
      </c>
      <c r="Z237">
        <v>56.322535999999999</v>
      </c>
      <c r="AA237">
        <v>57.286605999999999</v>
      </c>
      <c r="AB237">
        <v>58.284160999999997</v>
      </c>
      <c r="AC237">
        <v>59.217747000000003</v>
      </c>
      <c r="AD237">
        <v>60.238650999999997</v>
      </c>
      <c r="AE237">
        <v>61.233840999999998</v>
      </c>
      <c r="AF237">
        <v>62.061976999999999</v>
      </c>
      <c r="AG237">
        <v>62.930058000000002</v>
      </c>
      <c r="AH237">
        <v>63.789841000000003</v>
      </c>
      <c r="AI237">
        <v>64.559241999999998</v>
      </c>
      <c r="AJ237" s="32">
        <v>1.7000000000000001E-2</v>
      </c>
    </row>
    <row r="238" spans="1:36" x14ac:dyDescent="0.35">
      <c r="A238" t="s">
        <v>454</v>
      </c>
      <c r="C238" t="s">
        <v>764</v>
      </c>
    </row>
    <row r="239" spans="1:36" x14ac:dyDescent="0.35">
      <c r="A239" t="s">
        <v>292</v>
      </c>
      <c r="B239" t="s">
        <v>765</v>
      </c>
      <c r="C239" t="s">
        <v>766</v>
      </c>
      <c r="D239" t="s">
        <v>612</v>
      </c>
    </row>
    <row r="240" spans="1:36" x14ac:dyDescent="0.35">
      <c r="A240" t="s">
        <v>286</v>
      </c>
      <c r="B240" t="s">
        <v>767</v>
      </c>
      <c r="C240" t="s">
        <v>768</v>
      </c>
      <c r="D240" t="s">
        <v>612</v>
      </c>
      <c r="F240">
        <v>21.714523</v>
      </c>
      <c r="G240">
        <v>22.561377</v>
      </c>
      <c r="H240">
        <v>21.257321999999998</v>
      </c>
      <c r="I240">
        <v>22.243842999999998</v>
      </c>
      <c r="J240">
        <v>22.046334999999999</v>
      </c>
      <c r="K240">
        <v>21.870823000000001</v>
      </c>
      <c r="L240">
        <v>21.887105999999999</v>
      </c>
      <c r="M240">
        <v>22.683128</v>
      </c>
      <c r="N240">
        <v>23.405909000000001</v>
      </c>
      <c r="O240">
        <v>23.963944999999999</v>
      </c>
      <c r="P240">
        <v>24.753965000000001</v>
      </c>
      <c r="Q240">
        <v>25.473471</v>
      </c>
      <c r="R240">
        <v>26.089749999999999</v>
      </c>
      <c r="S240">
        <v>26.838135000000001</v>
      </c>
      <c r="T240">
        <v>27.567629</v>
      </c>
      <c r="U240">
        <v>28.437875999999999</v>
      </c>
      <c r="V240">
        <v>29.365234000000001</v>
      </c>
      <c r="W240">
        <v>30.166359</v>
      </c>
      <c r="X240">
        <v>30.935541000000001</v>
      </c>
      <c r="Y240">
        <v>31.969131000000001</v>
      </c>
      <c r="Z240">
        <v>32.835921999999997</v>
      </c>
      <c r="AA240">
        <v>33.642344999999999</v>
      </c>
      <c r="AB240">
        <v>34.795284000000002</v>
      </c>
      <c r="AC240">
        <v>36.043427000000001</v>
      </c>
      <c r="AD240">
        <v>37.038795</v>
      </c>
      <c r="AE240">
        <v>38.309024999999998</v>
      </c>
      <c r="AF240">
        <v>39.302478999999998</v>
      </c>
      <c r="AG240">
        <v>40.103634</v>
      </c>
      <c r="AH240">
        <v>41.011313999999999</v>
      </c>
      <c r="AI240">
        <v>41.844185000000003</v>
      </c>
      <c r="AJ240" s="32">
        <v>2.3E-2</v>
      </c>
    </row>
    <row r="241" spans="1:36" x14ac:dyDescent="0.35">
      <c r="A241" t="s">
        <v>289</v>
      </c>
      <c r="B241" t="s">
        <v>769</v>
      </c>
      <c r="C241" t="s">
        <v>770</v>
      </c>
      <c r="D241" t="s">
        <v>612</v>
      </c>
      <c r="F241">
        <v>21.714739000000002</v>
      </c>
      <c r="G241">
        <v>22.552776000000001</v>
      </c>
      <c r="H241">
        <v>20.823795</v>
      </c>
      <c r="I241">
        <v>21.229219000000001</v>
      </c>
      <c r="J241">
        <v>20.992041</v>
      </c>
      <c r="K241">
        <v>20.877268000000001</v>
      </c>
      <c r="L241">
        <v>20.93317</v>
      </c>
      <c r="M241">
        <v>21.676383999999999</v>
      </c>
      <c r="N241">
        <v>22.399529000000001</v>
      </c>
      <c r="O241">
        <v>22.960526999999999</v>
      </c>
      <c r="P241">
        <v>23.566595</v>
      </c>
      <c r="Q241">
        <v>24.280397000000001</v>
      </c>
      <c r="R241">
        <v>24.867367000000002</v>
      </c>
      <c r="S241">
        <v>25.351372000000001</v>
      </c>
      <c r="T241">
        <v>25.940988999999998</v>
      </c>
      <c r="U241">
        <v>26.551459999999999</v>
      </c>
      <c r="V241">
        <v>27.208373999999999</v>
      </c>
      <c r="W241">
        <v>28.003406999999999</v>
      </c>
      <c r="X241">
        <v>28.631755999999999</v>
      </c>
      <c r="Y241">
        <v>29.891479</v>
      </c>
      <c r="Z241">
        <v>30.803982000000001</v>
      </c>
      <c r="AA241">
        <v>31.494790999999999</v>
      </c>
      <c r="AB241">
        <v>32.656283999999999</v>
      </c>
      <c r="AC241">
        <v>33.551437</v>
      </c>
      <c r="AD241">
        <v>34.310501000000002</v>
      </c>
      <c r="AE241">
        <v>35.485805999999997</v>
      </c>
      <c r="AF241">
        <v>36.008094999999997</v>
      </c>
      <c r="AG241">
        <v>36.806736000000001</v>
      </c>
      <c r="AH241">
        <v>37.927379999999999</v>
      </c>
      <c r="AI241">
        <v>38.858173000000001</v>
      </c>
      <c r="AJ241" s="32">
        <v>0.02</v>
      </c>
    </row>
    <row r="242" spans="1:36" x14ac:dyDescent="0.35">
      <c r="A242" t="s">
        <v>327</v>
      </c>
      <c r="B242" t="s">
        <v>771</v>
      </c>
      <c r="C242" t="s">
        <v>772</v>
      </c>
      <c r="D242" t="s">
        <v>612</v>
      </c>
    </row>
    <row r="243" spans="1:36" x14ac:dyDescent="0.35">
      <c r="A243" t="s">
        <v>286</v>
      </c>
      <c r="B243" t="s">
        <v>773</v>
      </c>
      <c r="C243" t="s">
        <v>774</v>
      </c>
      <c r="D243" t="s">
        <v>612</v>
      </c>
      <c r="F243">
        <v>12.984576000000001</v>
      </c>
      <c r="G243">
        <v>13.659781000000001</v>
      </c>
      <c r="H243">
        <v>13.354027</v>
      </c>
      <c r="I243">
        <v>14.633819000000001</v>
      </c>
      <c r="J243">
        <v>15.198003999999999</v>
      </c>
      <c r="K243">
        <v>15.768628</v>
      </c>
      <c r="L243">
        <v>16.651994999999999</v>
      </c>
      <c r="M243">
        <v>17.263632000000001</v>
      </c>
      <c r="N243">
        <v>17.801155000000001</v>
      </c>
      <c r="O243">
        <v>18.328420999999999</v>
      </c>
      <c r="P243">
        <v>19.105263000000001</v>
      </c>
      <c r="Q243">
        <v>19.649632</v>
      </c>
      <c r="R243">
        <v>20.263002</v>
      </c>
      <c r="S243">
        <v>20.751069999999999</v>
      </c>
      <c r="T243">
        <v>21.264869999999998</v>
      </c>
      <c r="U243">
        <v>21.709292999999999</v>
      </c>
      <c r="V243">
        <v>22.257158</v>
      </c>
      <c r="W243">
        <v>23.002699</v>
      </c>
      <c r="X243">
        <v>23.486324</v>
      </c>
      <c r="Y243">
        <v>24.352485999999999</v>
      </c>
      <c r="Z243">
        <v>24.964276999999999</v>
      </c>
      <c r="AA243">
        <v>25.443667999999999</v>
      </c>
      <c r="AB243">
        <v>26.253325</v>
      </c>
      <c r="AC243">
        <v>26.872534000000002</v>
      </c>
      <c r="AD243">
        <v>27.16844</v>
      </c>
      <c r="AE243">
        <v>28.181767000000001</v>
      </c>
      <c r="AF243">
        <v>28.978007999999999</v>
      </c>
      <c r="AG243">
        <v>29.710591999999998</v>
      </c>
      <c r="AH243">
        <v>30.498549000000001</v>
      </c>
      <c r="AI243">
        <v>31.186319000000001</v>
      </c>
      <c r="AJ243" s="32">
        <v>3.1E-2</v>
      </c>
    </row>
    <row r="244" spans="1:36" x14ac:dyDescent="0.35">
      <c r="A244" t="s">
        <v>289</v>
      </c>
      <c r="B244" t="s">
        <v>775</v>
      </c>
      <c r="C244" t="s">
        <v>776</v>
      </c>
      <c r="D244" t="s">
        <v>612</v>
      </c>
      <c r="F244">
        <v>12.985738</v>
      </c>
      <c r="G244">
        <v>13.645875</v>
      </c>
      <c r="H244">
        <v>13.059904</v>
      </c>
      <c r="I244">
        <v>13.957109000000001</v>
      </c>
      <c r="J244">
        <v>14.382211</v>
      </c>
      <c r="K244">
        <v>14.867827999999999</v>
      </c>
      <c r="L244">
        <v>15.740209999999999</v>
      </c>
      <c r="M244">
        <v>16.253516999999999</v>
      </c>
      <c r="N244">
        <v>16.773827000000001</v>
      </c>
      <c r="O244">
        <v>17.239868000000001</v>
      </c>
      <c r="P244">
        <v>18.016106000000001</v>
      </c>
      <c r="Q244">
        <v>18.556145000000001</v>
      </c>
      <c r="R244">
        <v>19.030981000000001</v>
      </c>
      <c r="S244">
        <v>19.453903</v>
      </c>
      <c r="T244">
        <v>19.956097</v>
      </c>
      <c r="U244">
        <v>20.422176</v>
      </c>
      <c r="V244">
        <v>20.912989</v>
      </c>
      <c r="W244">
        <v>21.580093000000002</v>
      </c>
      <c r="X244">
        <v>22.057365000000001</v>
      </c>
      <c r="Y244">
        <v>23.000703999999999</v>
      </c>
      <c r="Z244">
        <v>23.543596000000001</v>
      </c>
      <c r="AA244">
        <v>23.930434999999999</v>
      </c>
      <c r="AB244">
        <v>24.500910000000001</v>
      </c>
      <c r="AC244">
        <v>24.841453999999999</v>
      </c>
      <c r="AD244">
        <v>25.041727000000002</v>
      </c>
      <c r="AE244">
        <v>25.935500999999999</v>
      </c>
      <c r="AF244">
        <v>26.327829000000001</v>
      </c>
      <c r="AG244">
        <v>26.881810999999999</v>
      </c>
      <c r="AH244">
        <v>27.728197000000002</v>
      </c>
      <c r="AI244">
        <v>28.400801000000001</v>
      </c>
      <c r="AJ244" s="32">
        <v>2.7E-2</v>
      </c>
    </row>
    <row r="245" spans="1:36" x14ac:dyDescent="0.35">
      <c r="A245" t="s">
        <v>299</v>
      </c>
      <c r="B245" t="s">
        <v>777</v>
      </c>
      <c r="C245" t="s">
        <v>778</v>
      </c>
      <c r="D245" t="s">
        <v>612</v>
      </c>
    </row>
    <row r="246" spans="1:36" x14ac:dyDescent="0.35">
      <c r="A246" t="s">
        <v>286</v>
      </c>
      <c r="B246" t="s">
        <v>779</v>
      </c>
      <c r="C246" t="s">
        <v>780</v>
      </c>
      <c r="D246" t="s">
        <v>612</v>
      </c>
      <c r="F246">
        <v>5.1494070000000001</v>
      </c>
      <c r="G246">
        <v>4.1386919999999998</v>
      </c>
      <c r="H246">
        <v>3.9437709999999999</v>
      </c>
      <c r="I246">
        <v>3.7141220000000001</v>
      </c>
      <c r="J246">
        <v>3.6173790000000001</v>
      </c>
      <c r="K246">
        <v>3.701848</v>
      </c>
      <c r="L246">
        <v>3.8982290000000002</v>
      </c>
      <c r="M246">
        <v>4.1704220000000003</v>
      </c>
      <c r="N246">
        <v>4.3753929999999999</v>
      </c>
      <c r="O246">
        <v>4.5724280000000004</v>
      </c>
      <c r="P246">
        <v>4.7417389999999999</v>
      </c>
      <c r="Q246">
        <v>4.8741890000000003</v>
      </c>
      <c r="R246">
        <v>5.0549720000000002</v>
      </c>
      <c r="S246">
        <v>5.1291609999999999</v>
      </c>
      <c r="T246">
        <v>5.2013290000000003</v>
      </c>
      <c r="U246">
        <v>5.3055859999999999</v>
      </c>
      <c r="V246">
        <v>5.4273629999999997</v>
      </c>
      <c r="W246">
        <v>5.5707560000000003</v>
      </c>
      <c r="X246">
        <v>5.6911420000000001</v>
      </c>
      <c r="Y246">
        <v>5.8698399999999999</v>
      </c>
      <c r="Z246">
        <v>5.9949409999999999</v>
      </c>
      <c r="AA246">
        <v>6.097003</v>
      </c>
      <c r="AB246">
        <v>6.220631</v>
      </c>
      <c r="AC246">
        <v>6.2801609999999997</v>
      </c>
      <c r="AD246">
        <v>6.3996740000000001</v>
      </c>
      <c r="AE246">
        <v>6.5364690000000003</v>
      </c>
      <c r="AF246">
        <v>6.665673</v>
      </c>
      <c r="AG246">
        <v>6.8439860000000001</v>
      </c>
      <c r="AH246">
        <v>6.9645710000000003</v>
      </c>
      <c r="AI246">
        <v>7.1068150000000001</v>
      </c>
      <c r="AJ246" s="32">
        <v>1.0999999999999999E-2</v>
      </c>
    </row>
    <row r="247" spans="1:36" x14ac:dyDescent="0.35">
      <c r="A247" t="s">
        <v>289</v>
      </c>
      <c r="B247" t="s">
        <v>781</v>
      </c>
      <c r="C247" t="s">
        <v>782</v>
      </c>
      <c r="D247" t="s">
        <v>612</v>
      </c>
      <c r="F247">
        <v>5.1499290000000002</v>
      </c>
      <c r="G247">
        <v>3.8758300000000001</v>
      </c>
      <c r="H247">
        <v>3.532073</v>
      </c>
      <c r="I247">
        <v>3.2319580000000001</v>
      </c>
      <c r="J247">
        <v>3.1167630000000002</v>
      </c>
      <c r="K247">
        <v>3.1398799999999998</v>
      </c>
      <c r="L247">
        <v>3.2657769999999999</v>
      </c>
      <c r="M247">
        <v>3.5073949999999998</v>
      </c>
      <c r="N247">
        <v>3.647948</v>
      </c>
      <c r="O247">
        <v>3.809523</v>
      </c>
      <c r="P247">
        <v>3.9336880000000001</v>
      </c>
      <c r="Q247">
        <v>4.0470389999999998</v>
      </c>
      <c r="R247">
        <v>4.2669199999999998</v>
      </c>
      <c r="S247">
        <v>4.3665900000000004</v>
      </c>
      <c r="T247">
        <v>4.4144509999999997</v>
      </c>
      <c r="U247">
        <v>4.49735</v>
      </c>
      <c r="V247">
        <v>4.5801119999999997</v>
      </c>
      <c r="W247">
        <v>4.6443289999999999</v>
      </c>
      <c r="X247">
        <v>4.7682700000000002</v>
      </c>
      <c r="Y247">
        <v>4.8364940000000001</v>
      </c>
      <c r="Z247">
        <v>4.8985089999999998</v>
      </c>
      <c r="AA247">
        <v>4.9112439999999999</v>
      </c>
      <c r="AB247">
        <v>4.9812750000000001</v>
      </c>
      <c r="AC247">
        <v>5.0543529999999999</v>
      </c>
      <c r="AD247">
        <v>5.1420680000000001</v>
      </c>
      <c r="AE247">
        <v>5.2085480000000004</v>
      </c>
      <c r="AF247">
        <v>5.2860930000000002</v>
      </c>
      <c r="AG247">
        <v>5.3305110000000004</v>
      </c>
      <c r="AH247">
        <v>5.413519</v>
      </c>
      <c r="AI247">
        <v>5.5061030000000004</v>
      </c>
      <c r="AJ247" s="32">
        <v>2E-3</v>
      </c>
    </row>
    <row r="248" spans="1:36" x14ac:dyDescent="0.35">
      <c r="A248" t="s">
        <v>474</v>
      </c>
      <c r="B248" t="s">
        <v>783</v>
      </c>
      <c r="C248" t="s">
        <v>784</v>
      </c>
      <c r="D248" t="s">
        <v>612</v>
      </c>
    </row>
    <row r="249" spans="1:36" x14ac:dyDescent="0.35">
      <c r="A249" t="s">
        <v>286</v>
      </c>
      <c r="B249" t="s">
        <v>785</v>
      </c>
      <c r="C249" t="s">
        <v>786</v>
      </c>
      <c r="D249" t="s">
        <v>612</v>
      </c>
      <c r="F249">
        <v>2.0572599999999999</v>
      </c>
      <c r="G249">
        <v>2.0783670000000001</v>
      </c>
      <c r="H249">
        <v>2.097407</v>
      </c>
      <c r="I249">
        <v>2.1439349999999999</v>
      </c>
      <c r="J249">
        <v>2.1407660000000002</v>
      </c>
      <c r="K249">
        <v>2.1570260000000001</v>
      </c>
      <c r="L249">
        <v>2.210102</v>
      </c>
      <c r="M249">
        <v>2.2536779999999998</v>
      </c>
      <c r="N249">
        <v>2.3172190000000001</v>
      </c>
      <c r="O249">
        <v>2.3676409999999999</v>
      </c>
      <c r="P249">
        <v>2.4206819999999998</v>
      </c>
      <c r="Q249">
        <v>2.4600759999999999</v>
      </c>
      <c r="R249">
        <v>2.5099079999999998</v>
      </c>
      <c r="S249">
        <v>2.5566460000000002</v>
      </c>
      <c r="T249">
        <v>2.5944929999999999</v>
      </c>
      <c r="U249">
        <v>2.6303939999999999</v>
      </c>
      <c r="V249">
        <v>2.6840579999999998</v>
      </c>
      <c r="W249">
        <v>2.742861</v>
      </c>
      <c r="X249">
        <v>2.7995589999999999</v>
      </c>
      <c r="Y249">
        <v>2.8707180000000001</v>
      </c>
      <c r="Z249">
        <v>2.9292899999999999</v>
      </c>
      <c r="AA249">
        <v>2.9788790000000001</v>
      </c>
      <c r="AB249">
        <v>3.0285739999999999</v>
      </c>
      <c r="AC249">
        <v>3.088838</v>
      </c>
      <c r="AD249">
        <v>3.153721</v>
      </c>
      <c r="AE249">
        <v>3.220818</v>
      </c>
      <c r="AF249">
        <v>3.2843019999999998</v>
      </c>
      <c r="AG249">
        <v>3.3435030000000001</v>
      </c>
      <c r="AH249">
        <v>3.4226719999999999</v>
      </c>
      <c r="AI249">
        <v>3.4958179999999999</v>
      </c>
      <c r="AJ249" s="32">
        <v>1.7999999999999999E-2</v>
      </c>
    </row>
    <row r="250" spans="1:36" x14ac:dyDescent="0.35">
      <c r="A250" t="s">
        <v>289</v>
      </c>
      <c r="B250" t="s">
        <v>787</v>
      </c>
      <c r="C250" t="s">
        <v>788</v>
      </c>
      <c r="D250" t="s">
        <v>612</v>
      </c>
      <c r="F250">
        <v>2.1144310000000002</v>
      </c>
      <c r="G250">
        <v>2.0102540000000002</v>
      </c>
      <c r="H250">
        <v>2.0524439999999999</v>
      </c>
      <c r="I250">
        <v>2.1172249999999999</v>
      </c>
      <c r="J250">
        <v>2.0935760000000001</v>
      </c>
      <c r="K250">
        <v>2.1063459999999998</v>
      </c>
      <c r="L250">
        <v>2.1487159999999998</v>
      </c>
      <c r="M250">
        <v>2.1931479999999999</v>
      </c>
      <c r="N250">
        <v>2.2427160000000002</v>
      </c>
      <c r="O250">
        <v>2.292287</v>
      </c>
      <c r="P250">
        <v>2.351416</v>
      </c>
      <c r="Q250">
        <v>2.3951129999999998</v>
      </c>
      <c r="R250">
        <v>2.4389180000000001</v>
      </c>
      <c r="S250">
        <v>2.4940570000000002</v>
      </c>
      <c r="T250">
        <v>2.519469</v>
      </c>
      <c r="U250">
        <v>2.5535570000000001</v>
      </c>
      <c r="V250">
        <v>2.6101079999999999</v>
      </c>
      <c r="W250">
        <v>2.6605979999999998</v>
      </c>
      <c r="X250">
        <v>2.7104339999999998</v>
      </c>
      <c r="Y250">
        <v>2.7581820000000001</v>
      </c>
      <c r="Z250">
        <v>2.8032219999999999</v>
      </c>
      <c r="AA250">
        <v>2.8548179999999999</v>
      </c>
      <c r="AB250">
        <v>2.8882020000000002</v>
      </c>
      <c r="AC250">
        <v>2.9342419999999998</v>
      </c>
      <c r="AD250">
        <v>2.987749</v>
      </c>
      <c r="AE250">
        <v>3.0099819999999999</v>
      </c>
      <c r="AF250">
        <v>3.0563530000000001</v>
      </c>
      <c r="AG250">
        <v>3.0985680000000002</v>
      </c>
      <c r="AH250">
        <v>3.1532429999999998</v>
      </c>
      <c r="AI250">
        <v>3.2044169999999998</v>
      </c>
      <c r="AJ250" s="32">
        <v>1.4E-2</v>
      </c>
    </row>
    <row r="251" spans="1:36" x14ac:dyDescent="0.35">
      <c r="A251" t="s">
        <v>481</v>
      </c>
      <c r="B251" t="s">
        <v>789</v>
      </c>
      <c r="C251" t="s">
        <v>790</v>
      </c>
      <c r="D251" t="s">
        <v>612</v>
      </c>
    </row>
    <row r="252" spans="1:36" x14ac:dyDescent="0.35">
      <c r="A252" t="s">
        <v>286</v>
      </c>
      <c r="B252" t="s">
        <v>791</v>
      </c>
      <c r="C252" t="s">
        <v>792</v>
      </c>
      <c r="D252" t="s">
        <v>612</v>
      </c>
      <c r="F252">
        <v>0.71666399999999997</v>
      </c>
      <c r="G252">
        <v>0.73504000000000003</v>
      </c>
      <c r="H252">
        <v>0.75029400000000002</v>
      </c>
      <c r="I252">
        <v>0.76839900000000005</v>
      </c>
      <c r="J252">
        <v>0.788937</v>
      </c>
      <c r="K252">
        <v>0.80945999999999996</v>
      </c>
      <c r="L252">
        <v>0.83239399999999997</v>
      </c>
      <c r="M252">
        <v>0.85455099999999995</v>
      </c>
      <c r="N252">
        <v>0.87787400000000004</v>
      </c>
      <c r="O252">
        <v>0.90090700000000001</v>
      </c>
      <c r="P252">
        <v>0.92300800000000005</v>
      </c>
      <c r="Q252">
        <v>0.946218</v>
      </c>
      <c r="R252">
        <v>0.96992599999999995</v>
      </c>
      <c r="S252">
        <v>0.99299499999999996</v>
      </c>
      <c r="T252">
        <v>1.0178720000000001</v>
      </c>
      <c r="U252">
        <v>1.0433110000000001</v>
      </c>
      <c r="V252">
        <v>1.06792</v>
      </c>
      <c r="W252">
        <v>1.094794</v>
      </c>
      <c r="X252">
        <v>1.1221639999999999</v>
      </c>
      <c r="Y252">
        <v>1.150844</v>
      </c>
      <c r="Z252">
        <v>1.1802429999999999</v>
      </c>
      <c r="AA252">
        <v>1.2105250000000001</v>
      </c>
      <c r="AB252">
        <v>1.2417180000000001</v>
      </c>
      <c r="AC252">
        <v>1.273598</v>
      </c>
      <c r="AD252">
        <v>1.306138</v>
      </c>
      <c r="AE252">
        <v>1.3396779999999999</v>
      </c>
      <c r="AF252">
        <v>1.373974</v>
      </c>
      <c r="AG252">
        <v>1.4092260000000001</v>
      </c>
      <c r="AH252">
        <v>1.4454959999999999</v>
      </c>
      <c r="AI252">
        <v>1.482631</v>
      </c>
      <c r="AJ252" s="32">
        <v>2.5000000000000001E-2</v>
      </c>
    </row>
    <row r="253" spans="1:36" x14ac:dyDescent="0.35">
      <c r="A253" t="s">
        <v>289</v>
      </c>
      <c r="B253" t="s">
        <v>793</v>
      </c>
      <c r="C253" t="s">
        <v>794</v>
      </c>
      <c r="D253" t="s">
        <v>612</v>
      </c>
      <c r="F253">
        <v>0.71666399999999997</v>
      </c>
      <c r="G253">
        <v>0.73484000000000005</v>
      </c>
      <c r="H253">
        <v>0.74965000000000004</v>
      </c>
      <c r="I253">
        <v>0.76737900000000003</v>
      </c>
      <c r="J253">
        <v>0.78814099999999998</v>
      </c>
      <c r="K253">
        <v>0.80953200000000003</v>
      </c>
      <c r="L253">
        <v>0.83399000000000001</v>
      </c>
      <c r="M253">
        <v>0.85847700000000005</v>
      </c>
      <c r="N253">
        <v>0.88492099999999996</v>
      </c>
      <c r="O253">
        <v>0.91161899999999996</v>
      </c>
      <c r="P253">
        <v>0.93797600000000003</v>
      </c>
      <c r="Q253">
        <v>0.96588700000000005</v>
      </c>
      <c r="R253">
        <v>0.99419800000000003</v>
      </c>
      <c r="S253">
        <v>1.0216259999999999</v>
      </c>
      <c r="T253">
        <v>1.050554</v>
      </c>
      <c r="U253">
        <v>1.0796269999999999</v>
      </c>
      <c r="V253">
        <v>1.107971</v>
      </c>
      <c r="W253">
        <v>1.137537</v>
      </c>
      <c r="X253">
        <v>1.167205</v>
      </c>
      <c r="Y253">
        <v>1.198455</v>
      </c>
      <c r="Z253">
        <v>1.229571</v>
      </c>
      <c r="AA253">
        <v>1.261082</v>
      </c>
      <c r="AB253">
        <v>1.292565</v>
      </c>
      <c r="AC253">
        <v>1.324219</v>
      </c>
      <c r="AD253">
        <v>1.355701</v>
      </c>
      <c r="AE253">
        <v>1.38798</v>
      </c>
      <c r="AF253">
        <v>1.41927</v>
      </c>
      <c r="AG253">
        <v>1.450377</v>
      </c>
      <c r="AH253">
        <v>1.4812000000000001</v>
      </c>
      <c r="AI253">
        <v>1.511145</v>
      </c>
      <c r="AJ253" s="32">
        <v>2.5999999999999999E-2</v>
      </c>
    </row>
    <row r="254" spans="1:36" x14ac:dyDescent="0.35">
      <c r="A254" t="s">
        <v>488</v>
      </c>
      <c r="C254" t="s">
        <v>795</v>
      </c>
    </row>
    <row r="255" spans="1:36" x14ac:dyDescent="0.35">
      <c r="A255" t="s">
        <v>282</v>
      </c>
      <c r="B255" t="s">
        <v>796</v>
      </c>
      <c r="C255" t="s">
        <v>797</v>
      </c>
      <c r="D255" t="s">
        <v>612</v>
      </c>
    </row>
    <row r="256" spans="1:36" x14ac:dyDescent="0.35">
      <c r="A256" t="s">
        <v>286</v>
      </c>
      <c r="B256" t="s">
        <v>798</v>
      </c>
      <c r="C256" t="s">
        <v>799</v>
      </c>
      <c r="D256" t="s">
        <v>612</v>
      </c>
      <c r="F256">
        <v>19.489792000000001</v>
      </c>
      <c r="G256">
        <v>21.882176999999999</v>
      </c>
      <c r="H256">
        <v>21.038895</v>
      </c>
      <c r="I256">
        <v>21.513981000000001</v>
      </c>
      <c r="J256">
        <v>21.920898000000001</v>
      </c>
      <c r="K256">
        <v>22.564674</v>
      </c>
      <c r="L256">
        <v>23.513065000000001</v>
      </c>
      <c r="M256">
        <v>24.709696000000001</v>
      </c>
      <c r="N256">
        <v>25.813897999999998</v>
      </c>
      <c r="O256">
        <v>26.949466999999999</v>
      </c>
      <c r="P256">
        <v>28.290825000000002</v>
      </c>
      <c r="Q256">
        <v>29.357288</v>
      </c>
      <c r="R256">
        <v>30.465374000000001</v>
      </c>
      <c r="S256">
        <v>31.451861999999998</v>
      </c>
      <c r="T256">
        <v>32.369880999999999</v>
      </c>
      <c r="U256">
        <v>33.327412000000002</v>
      </c>
      <c r="V256">
        <v>34.351162000000002</v>
      </c>
      <c r="W256">
        <v>35.395015999999998</v>
      </c>
      <c r="X256">
        <v>36.350257999999997</v>
      </c>
      <c r="Y256">
        <v>37.587746000000003</v>
      </c>
      <c r="Z256">
        <v>38.751227999999998</v>
      </c>
      <c r="AA256">
        <v>39.734715000000001</v>
      </c>
      <c r="AB256">
        <v>40.925120999999997</v>
      </c>
      <c r="AC256">
        <v>42.216320000000003</v>
      </c>
      <c r="AD256">
        <v>43.295077999999997</v>
      </c>
      <c r="AE256">
        <v>44.474280999999998</v>
      </c>
      <c r="AF256">
        <v>45.630074</v>
      </c>
      <c r="AG256">
        <v>46.753692999999998</v>
      </c>
      <c r="AH256">
        <v>47.799995000000003</v>
      </c>
      <c r="AI256">
        <v>48.83305</v>
      </c>
      <c r="AJ256" s="32">
        <v>3.2000000000000001E-2</v>
      </c>
    </row>
    <row r="257" spans="1:36" x14ac:dyDescent="0.35">
      <c r="A257" t="s">
        <v>289</v>
      </c>
      <c r="B257" t="s">
        <v>800</v>
      </c>
      <c r="C257" t="s">
        <v>801</v>
      </c>
      <c r="D257" t="s">
        <v>612</v>
      </c>
      <c r="F257">
        <v>19.489594</v>
      </c>
      <c r="G257">
        <v>21.116598</v>
      </c>
      <c r="H257">
        <v>20.162672000000001</v>
      </c>
      <c r="I257">
        <v>19.928878999999998</v>
      </c>
      <c r="J257">
        <v>19.893578999999999</v>
      </c>
      <c r="K257">
        <v>20.142883000000001</v>
      </c>
      <c r="L257">
        <v>20.625311</v>
      </c>
      <c r="M257">
        <v>21.373761999999999</v>
      </c>
      <c r="N257">
        <v>22.267899</v>
      </c>
      <c r="O257">
        <v>23.131648999999999</v>
      </c>
      <c r="P257">
        <v>24.19408</v>
      </c>
      <c r="Q257">
        <v>25.286711</v>
      </c>
      <c r="R257">
        <v>26.411407000000001</v>
      </c>
      <c r="S257">
        <v>27.309595000000002</v>
      </c>
      <c r="T257">
        <v>28.068850000000001</v>
      </c>
      <c r="U257">
        <v>28.857319</v>
      </c>
      <c r="V257">
        <v>29.768591000000001</v>
      </c>
      <c r="W257">
        <v>30.778283999999999</v>
      </c>
      <c r="X257">
        <v>31.627609</v>
      </c>
      <c r="Y257">
        <v>32.764339</v>
      </c>
      <c r="Z257">
        <v>33.702559999999998</v>
      </c>
      <c r="AA257">
        <v>34.567943999999997</v>
      </c>
      <c r="AB257">
        <v>35.425705000000001</v>
      </c>
      <c r="AC257">
        <v>36.236854999999998</v>
      </c>
      <c r="AD257">
        <v>37.027259999999998</v>
      </c>
      <c r="AE257">
        <v>37.770347999999998</v>
      </c>
      <c r="AF257">
        <v>38.374454</v>
      </c>
      <c r="AG257">
        <v>38.951473</v>
      </c>
      <c r="AH257">
        <v>39.756638000000002</v>
      </c>
      <c r="AI257">
        <v>40.467132999999997</v>
      </c>
      <c r="AJ257" s="32">
        <v>2.5999999999999999E-2</v>
      </c>
    </row>
    <row r="258" spans="1:36" x14ac:dyDescent="0.35">
      <c r="A258" t="s">
        <v>408</v>
      </c>
      <c r="B258" t="s">
        <v>802</v>
      </c>
      <c r="C258" t="s">
        <v>803</v>
      </c>
      <c r="D258" t="s">
        <v>612</v>
      </c>
    </row>
    <row r="259" spans="1:36" x14ac:dyDescent="0.35">
      <c r="A259" t="s">
        <v>286</v>
      </c>
      <c r="B259" t="s">
        <v>804</v>
      </c>
      <c r="C259" t="s">
        <v>805</v>
      </c>
      <c r="D259" t="s">
        <v>612</v>
      </c>
      <c r="F259">
        <v>25.695416999999999</v>
      </c>
      <c r="G259">
        <v>26.308959999999999</v>
      </c>
      <c r="H259">
        <v>26.930523000000001</v>
      </c>
      <c r="I259">
        <v>27.301365000000001</v>
      </c>
      <c r="J259">
        <v>27.616278000000001</v>
      </c>
      <c r="K259">
        <v>28.610430000000001</v>
      </c>
      <c r="L259">
        <v>29.713726000000001</v>
      </c>
      <c r="M259">
        <v>30.835906999999999</v>
      </c>
      <c r="N259">
        <v>31.865234000000001</v>
      </c>
      <c r="O259">
        <v>33.457504</v>
      </c>
      <c r="P259">
        <v>35.15757</v>
      </c>
      <c r="Q259">
        <v>36.404007</v>
      </c>
      <c r="R259">
        <v>37.429240999999998</v>
      </c>
      <c r="S259">
        <v>38.908175999999997</v>
      </c>
      <c r="T259">
        <v>40.006335999999997</v>
      </c>
      <c r="U259">
        <v>40.948658000000002</v>
      </c>
      <c r="V259">
        <v>42.048450000000003</v>
      </c>
      <c r="W259">
        <v>43.538193</v>
      </c>
      <c r="X259">
        <v>44.485416000000001</v>
      </c>
      <c r="Y259">
        <v>45.852508999999998</v>
      </c>
      <c r="Z259">
        <v>47.228591999999999</v>
      </c>
      <c r="AA259">
        <v>48.336624</v>
      </c>
      <c r="AB259">
        <v>49.926281000000003</v>
      </c>
      <c r="AC259">
        <v>51.563236000000003</v>
      </c>
      <c r="AD259">
        <v>52.912421999999999</v>
      </c>
      <c r="AE259">
        <v>54.585278000000002</v>
      </c>
      <c r="AF259">
        <v>56.020256000000003</v>
      </c>
      <c r="AG259">
        <v>57.158130999999997</v>
      </c>
      <c r="AH259">
        <v>58.525562000000001</v>
      </c>
      <c r="AI259">
        <v>59.859585000000003</v>
      </c>
      <c r="AJ259" s="32">
        <v>0.03</v>
      </c>
    </row>
    <row r="260" spans="1:36" x14ac:dyDescent="0.35">
      <c r="A260" t="s">
        <v>289</v>
      </c>
      <c r="B260" t="s">
        <v>806</v>
      </c>
      <c r="C260" t="s">
        <v>807</v>
      </c>
      <c r="D260" t="s">
        <v>612</v>
      </c>
      <c r="F260">
        <v>25.745090000000001</v>
      </c>
      <c r="G260">
        <v>26.320364000000001</v>
      </c>
      <c r="H260">
        <v>26.407803999999999</v>
      </c>
      <c r="I260">
        <v>26.143709000000001</v>
      </c>
      <c r="J260">
        <v>26.393194000000001</v>
      </c>
      <c r="K260">
        <v>27.322084</v>
      </c>
      <c r="L260">
        <v>28.470804000000001</v>
      </c>
      <c r="M260">
        <v>29.265858000000001</v>
      </c>
      <c r="N260">
        <v>30.360783000000001</v>
      </c>
      <c r="O260">
        <v>31.696638</v>
      </c>
      <c r="P260">
        <v>33.363971999999997</v>
      </c>
      <c r="Q260">
        <v>34.622337000000002</v>
      </c>
      <c r="R260">
        <v>35.371482999999998</v>
      </c>
      <c r="S260">
        <v>36.516700999999998</v>
      </c>
      <c r="T260">
        <v>37.542934000000002</v>
      </c>
      <c r="U260">
        <v>38.233207999999998</v>
      </c>
      <c r="V260">
        <v>38.933501999999997</v>
      </c>
      <c r="W260">
        <v>40.564197999999998</v>
      </c>
      <c r="X260">
        <v>41.544994000000003</v>
      </c>
      <c r="Y260">
        <v>43.534927000000003</v>
      </c>
      <c r="Z260">
        <v>44.778854000000003</v>
      </c>
      <c r="AA260">
        <v>45.891860999999999</v>
      </c>
      <c r="AB260">
        <v>47.210842</v>
      </c>
      <c r="AC260">
        <v>48.467598000000002</v>
      </c>
      <c r="AD260">
        <v>49.537700999999998</v>
      </c>
      <c r="AE260">
        <v>50.447842000000001</v>
      </c>
      <c r="AF260">
        <v>51.258850000000002</v>
      </c>
      <c r="AG260">
        <v>52.525863999999999</v>
      </c>
      <c r="AH260">
        <v>54.055939000000002</v>
      </c>
      <c r="AI260">
        <v>55.514915000000002</v>
      </c>
      <c r="AJ260" s="32">
        <v>2.7E-2</v>
      </c>
    </row>
    <row r="261" spans="1:36" x14ac:dyDescent="0.35">
      <c r="A261" t="s">
        <v>415</v>
      </c>
      <c r="B261" t="s">
        <v>808</v>
      </c>
      <c r="C261" t="s">
        <v>809</v>
      </c>
      <c r="D261" t="s">
        <v>612</v>
      </c>
    </row>
    <row r="262" spans="1:36" x14ac:dyDescent="0.35">
      <c r="A262" t="s">
        <v>286</v>
      </c>
      <c r="B262" t="s">
        <v>810</v>
      </c>
      <c r="C262" t="s">
        <v>811</v>
      </c>
      <c r="D262" t="s">
        <v>612</v>
      </c>
      <c r="F262">
        <v>25.834620999999999</v>
      </c>
      <c r="G262">
        <v>25.374689</v>
      </c>
      <c r="H262">
        <v>23.140045000000001</v>
      </c>
      <c r="I262">
        <v>23.520002000000002</v>
      </c>
      <c r="J262">
        <v>23.833424000000001</v>
      </c>
      <c r="K262">
        <v>24.663691</v>
      </c>
      <c r="L262">
        <v>25.574255000000001</v>
      </c>
      <c r="M262">
        <v>26.500551000000002</v>
      </c>
      <c r="N262">
        <v>27.349276</v>
      </c>
      <c r="O262">
        <v>28.677558999999999</v>
      </c>
      <c r="P262">
        <v>30.27524</v>
      </c>
      <c r="Q262">
        <v>31.261913</v>
      </c>
      <c r="R262">
        <v>32.218173999999998</v>
      </c>
      <c r="S262">
        <v>33.192824999999999</v>
      </c>
      <c r="T262">
        <v>34.055714000000002</v>
      </c>
      <c r="U262">
        <v>35.055560999999997</v>
      </c>
      <c r="V262">
        <v>36.056358000000003</v>
      </c>
      <c r="W262">
        <v>37.263939000000001</v>
      </c>
      <c r="X262">
        <v>38.108607999999997</v>
      </c>
      <c r="Y262">
        <v>39.279288999999999</v>
      </c>
      <c r="Z262">
        <v>40.424843000000003</v>
      </c>
      <c r="AA262">
        <v>41.412663000000002</v>
      </c>
      <c r="AB262">
        <v>42.782356</v>
      </c>
      <c r="AC262">
        <v>44.172997000000002</v>
      </c>
      <c r="AD262">
        <v>45.321545</v>
      </c>
      <c r="AE262">
        <v>46.728549999999998</v>
      </c>
      <c r="AF262">
        <v>47.940548</v>
      </c>
      <c r="AG262">
        <v>48.904311999999997</v>
      </c>
      <c r="AH262">
        <v>50.055655999999999</v>
      </c>
      <c r="AI262">
        <v>51.192059</v>
      </c>
      <c r="AJ262" s="32">
        <v>2.4E-2</v>
      </c>
    </row>
    <row r="263" spans="1:36" x14ac:dyDescent="0.35">
      <c r="A263" t="s">
        <v>289</v>
      </c>
      <c r="B263" t="s">
        <v>812</v>
      </c>
      <c r="C263" t="s">
        <v>813</v>
      </c>
      <c r="D263" t="s">
        <v>612</v>
      </c>
      <c r="F263">
        <v>25.834596999999999</v>
      </c>
      <c r="G263">
        <v>25.367660999999998</v>
      </c>
      <c r="H263">
        <v>22.745726000000001</v>
      </c>
      <c r="I263">
        <v>22.615798999999999</v>
      </c>
      <c r="J263">
        <v>22.823021000000001</v>
      </c>
      <c r="K263">
        <v>23.494886000000001</v>
      </c>
      <c r="L263">
        <v>24.401046999999998</v>
      </c>
      <c r="M263">
        <v>25.17033</v>
      </c>
      <c r="N263">
        <v>26.003983000000002</v>
      </c>
      <c r="O263">
        <v>27.039131000000001</v>
      </c>
      <c r="P263">
        <v>28.530373000000001</v>
      </c>
      <c r="Q263">
        <v>29.609072000000001</v>
      </c>
      <c r="R263">
        <v>30.409958</v>
      </c>
      <c r="S263">
        <v>31.189872999999999</v>
      </c>
      <c r="T263">
        <v>31.985119000000001</v>
      </c>
      <c r="U263">
        <v>32.786495000000002</v>
      </c>
      <c r="V263">
        <v>33.505924</v>
      </c>
      <c r="W263">
        <v>34.534405</v>
      </c>
      <c r="X263">
        <v>35.404212999999999</v>
      </c>
      <c r="Y263">
        <v>36.871197000000002</v>
      </c>
      <c r="Z263">
        <v>37.933453</v>
      </c>
      <c r="AA263">
        <v>38.868335999999999</v>
      </c>
      <c r="AB263">
        <v>40.044623999999999</v>
      </c>
      <c r="AC263">
        <v>41.129111999999999</v>
      </c>
      <c r="AD263">
        <v>42.054065999999999</v>
      </c>
      <c r="AE263">
        <v>43.211910000000003</v>
      </c>
      <c r="AF263">
        <v>43.780628</v>
      </c>
      <c r="AG263">
        <v>44.795982000000002</v>
      </c>
      <c r="AH263">
        <v>46.129387000000001</v>
      </c>
      <c r="AI263">
        <v>47.367770999999998</v>
      </c>
      <c r="AJ263" s="32">
        <v>2.1000000000000001E-2</v>
      </c>
    </row>
    <row r="264" spans="1:36" x14ac:dyDescent="0.35">
      <c r="A264" t="s">
        <v>422</v>
      </c>
      <c r="B264" t="s">
        <v>814</v>
      </c>
      <c r="C264" t="s">
        <v>815</v>
      </c>
      <c r="D264" t="s">
        <v>612</v>
      </c>
    </row>
    <row r="265" spans="1:36" x14ac:dyDescent="0.35">
      <c r="A265" t="s">
        <v>286</v>
      </c>
      <c r="B265" t="s">
        <v>816</v>
      </c>
      <c r="C265" t="s">
        <v>817</v>
      </c>
      <c r="D265" t="s">
        <v>612</v>
      </c>
      <c r="F265">
        <v>14.697266000000001</v>
      </c>
      <c r="G265">
        <v>15.734508999999999</v>
      </c>
      <c r="H265">
        <v>14.949004</v>
      </c>
      <c r="I265">
        <v>16.537255999999999</v>
      </c>
      <c r="J265">
        <v>16.996722999999999</v>
      </c>
      <c r="K265">
        <v>17.578077</v>
      </c>
      <c r="L265">
        <v>18.347017000000001</v>
      </c>
      <c r="M265">
        <v>19.134594</v>
      </c>
      <c r="N265">
        <v>19.803878999999998</v>
      </c>
      <c r="O265">
        <v>20.194859999999998</v>
      </c>
      <c r="P265">
        <v>21.272349999999999</v>
      </c>
      <c r="Q265">
        <v>21.982144999999999</v>
      </c>
      <c r="R265">
        <v>22.615096999999999</v>
      </c>
      <c r="S265">
        <v>23.347526999999999</v>
      </c>
      <c r="T265">
        <v>24.019000999999999</v>
      </c>
      <c r="U265">
        <v>24.826756</v>
      </c>
      <c r="V265">
        <v>25.745712000000001</v>
      </c>
      <c r="W265">
        <v>26.582815</v>
      </c>
      <c r="X265">
        <v>27.326975000000001</v>
      </c>
      <c r="Y265">
        <v>28.234632000000001</v>
      </c>
      <c r="Z265">
        <v>29.098369999999999</v>
      </c>
      <c r="AA265">
        <v>29.827629000000002</v>
      </c>
      <c r="AB265">
        <v>30.990594999999999</v>
      </c>
      <c r="AC265">
        <v>32.221457999999998</v>
      </c>
      <c r="AD265">
        <v>33.140506999999999</v>
      </c>
      <c r="AE265">
        <v>34.266182000000001</v>
      </c>
      <c r="AF265">
        <v>35.211314999999999</v>
      </c>
      <c r="AG265">
        <v>35.964252000000002</v>
      </c>
      <c r="AH265">
        <v>36.867260000000002</v>
      </c>
      <c r="AI265">
        <v>37.599421999999997</v>
      </c>
      <c r="AJ265" s="32">
        <v>3.3000000000000002E-2</v>
      </c>
    </row>
    <row r="266" spans="1:36" x14ac:dyDescent="0.35">
      <c r="A266" t="s">
        <v>289</v>
      </c>
      <c r="B266" t="s">
        <v>818</v>
      </c>
      <c r="C266" t="s">
        <v>819</v>
      </c>
      <c r="D266" t="s">
        <v>612</v>
      </c>
      <c r="F266">
        <v>14.697266000000001</v>
      </c>
      <c r="G266">
        <v>15.730235</v>
      </c>
      <c r="H266">
        <v>14.477916</v>
      </c>
      <c r="I266">
        <v>15.454421999999999</v>
      </c>
      <c r="J266">
        <v>15.863915</v>
      </c>
      <c r="K266">
        <v>16.485448999999999</v>
      </c>
      <c r="L266">
        <v>17.265356000000001</v>
      </c>
      <c r="M266">
        <v>18.029619</v>
      </c>
      <c r="N266">
        <v>18.699808000000001</v>
      </c>
      <c r="O266">
        <v>19.149809000000001</v>
      </c>
      <c r="P266">
        <v>19.945876999999999</v>
      </c>
      <c r="Q266">
        <v>20.671175000000002</v>
      </c>
      <c r="R266">
        <v>21.196515999999999</v>
      </c>
      <c r="S266">
        <v>21.552147000000001</v>
      </c>
      <c r="T266">
        <v>22.139956000000002</v>
      </c>
      <c r="U266">
        <v>22.657867</v>
      </c>
      <c r="V266">
        <v>23.282232</v>
      </c>
      <c r="W266">
        <v>24.099485000000001</v>
      </c>
      <c r="X266">
        <v>24.673563000000001</v>
      </c>
      <c r="Y266">
        <v>25.81325</v>
      </c>
      <c r="Z266">
        <v>26.660433000000001</v>
      </c>
      <c r="AA266">
        <v>27.274448</v>
      </c>
      <c r="AB266">
        <v>28.443999999999999</v>
      </c>
      <c r="AC266">
        <v>29.309383</v>
      </c>
      <c r="AD266">
        <v>30.055895</v>
      </c>
      <c r="AE266">
        <v>31.093983000000001</v>
      </c>
      <c r="AF266">
        <v>31.521470999999998</v>
      </c>
      <c r="AG266">
        <v>32.274059000000001</v>
      </c>
      <c r="AH266">
        <v>33.373966000000003</v>
      </c>
      <c r="AI266">
        <v>34.256748000000002</v>
      </c>
      <c r="AJ266" s="32">
        <v>0.03</v>
      </c>
    </row>
    <row r="267" spans="1:36" x14ac:dyDescent="0.35">
      <c r="A267" t="s">
        <v>292</v>
      </c>
      <c r="B267" t="s">
        <v>820</v>
      </c>
      <c r="C267" t="s">
        <v>821</v>
      </c>
      <c r="D267" t="s">
        <v>612</v>
      </c>
    </row>
    <row r="268" spans="1:36" x14ac:dyDescent="0.35">
      <c r="A268" t="s">
        <v>286</v>
      </c>
      <c r="B268" t="s">
        <v>822</v>
      </c>
      <c r="C268" t="s">
        <v>823</v>
      </c>
      <c r="D268" t="s">
        <v>612</v>
      </c>
      <c r="F268">
        <v>23.239584000000001</v>
      </c>
      <c r="G268">
        <v>23.164829000000001</v>
      </c>
      <c r="H268">
        <v>22.644846000000001</v>
      </c>
      <c r="I268">
        <v>23.938997000000001</v>
      </c>
      <c r="J268">
        <v>24.386374</v>
      </c>
      <c r="K268">
        <v>24.871693</v>
      </c>
      <c r="L268">
        <v>25.488479999999999</v>
      </c>
      <c r="M268">
        <v>26.341660999999998</v>
      </c>
      <c r="N268">
        <v>27.126272</v>
      </c>
      <c r="O268">
        <v>27.708763000000001</v>
      </c>
      <c r="P268">
        <v>29.014953999999999</v>
      </c>
      <c r="Q268">
        <v>29.775953000000001</v>
      </c>
      <c r="R268">
        <v>30.584291</v>
      </c>
      <c r="S268">
        <v>31.313175000000001</v>
      </c>
      <c r="T268">
        <v>32.133198</v>
      </c>
      <c r="U268">
        <v>33.076819999999998</v>
      </c>
      <c r="V268">
        <v>34.119953000000002</v>
      </c>
      <c r="W268">
        <v>35.068652999999998</v>
      </c>
      <c r="X268">
        <v>35.952002999999998</v>
      </c>
      <c r="Y268">
        <v>37.071465000000003</v>
      </c>
      <c r="Z268">
        <v>38.080447999999997</v>
      </c>
      <c r="AA268">
        <v>38.968570999999997</v>
      </c>
      <c r="AB268">
        <v>40.282406000000002</v>
      </c>
      <c r="AC268">
        <v>41.665806000000003</v>
      </c>
      <c r="AD268">
        <v>42.793480000000002</v>
      </c>
      <c r="AE268">
        <v>44.089336000000003</v>
      </c>
      <c r="AF268">
        <v>45.180489000000001</v>
      </c>
      <c r="AG268">
        <v>46.116871000000003</v>
      </c>
      <c r="AH268">
        <v>47.127524999999999</v>
      </c>
      <c r="AI268">
        <v>48.060661000000003</v>
      </c>
      <c r="AJ268" s="32">
        <v>2.5000000000000001E-2</v>
      </c>
    </row>
    <row r="269" spans="1:36" x14ac:dyDescent="0.35">
      <c r="A269" t="s">
        <v>289</v>
      </c>
      <c r="B269" t="s">
        <v>824</v>
      </c>
      <c r="C269" t="s">
        <v>825</v>
      </c>
      <c r="D269" t="s">
        <v>612</v>
      </c>
      <c r="F269">
        <v>23.239581999999999</v>
      </c>
      <c r="G269">
        <v>23.160727999999999</v>
      </c>
      <c r="H269">
        <v>22.169218000000001</v>
      </c>
      <c r="I269">
        <v>22.927862000000001</v>
      </c>
      <c r="J269">
        <v>23.277930999999999</v>
      </c>
      <c r="K269">
        <v>23.778147000000001</v>
      </c>
      <c r="L269">
        <v>24.465707999999999</v>
      </c>
      <c r="M269">
        <v>25.307829000000002</v>
      </c>
      <c r="N269">
        <v>26.089659000000001</v>
      </c>
      <c r="O269">
        <v>26.699835</v>
      </c>
      <c r="P269">
        <v>27.801901000000001</v>
      </c>
      <c r="Q269">
        <v>28.659663999999999</v>
      </c>
      <c r="R269">
        <v>29.432341000000001</v>
      </c>
      <c r="S269">
        <v>29.958863999999998</v>
      </c>
      <c r="T269">
        <v>30.677948000000001</v>
      </c>
      <c r="U269">
        <v>31.407844999999998</v>
      </c>
      <c r="V269">
        <v>32.204613000000002</v>
      </c>
      <c r="W269">
        <v>33.066082000000002</v>
      </c>
      <c r="X269">
        <v>33.845630999999997</v>
      </c>
      <c r="Y269">
        <v>35.111899999999999</v>
      </c>
      <c r="Z269">
        <v>36.134315000000001</v>
      </c>
      <c r="AA269">
        <v>36.940342000000001</v>
      </c>
      <c r="AB269">
        <v>38.196514000000001</v>
      </c>
      <c r="AC269">
        <v>39.199604000000001</v>
      </c>
      <c r="AD269">
        <v>40.085762000000003</v>
      </c>
      <c r="AE269">
        <v>41.323157999999999</v>
      </c>
      <c r="AF269">
        <v>41.908344</v>
      </c>
      <c r="AG269">
        <v>42.804642000000001</v>
      </c>
      <c r="AH269">
        <v>43.999451000000001</v>
      </c>
      <c r="AI269">
        <v>44.992702000000001</v>
      </c>
      <c r="AJ269" s="32">
        <v>2.3E-2</v>
      </c>
    </row>
    <row r="270" spans="1:36" x14ac:dyDescent="0.35">
      <c r="A270" t="s">
        <v>327</v>
      </c>
      <c r="B270" t="s">
        <v>826</v>
      </c>
      <c r="C270" t="s">
        <v>827</v>
      </c>
      <c r="D270" t="s">
        <v>612</v>
      </c>
    </row>
    <row r="271" spans="1:36" x14ac:dyDescent="0.35">
      <c r="A271" t="s">
        <v>286</v>
      </c>
      <c r="B271" t="s">
        <v>828</v>
      </c>
      <c r="C271" t="s">
        <v>829</v>
      </c>
      <c r="D271" t="s">
        <v>612</v>
      </c>
      <c r="F271">
        <v>12.013578000000001</v>
      </c>
      <c r="G271">
        <v>10.711199000000001</v>
      </c>
      <c r="H271">
        <v>13.111525</v>
      </c>
      <c r="I271">
        <v>14.420871999999999</v>
      </c>
      <c r="J271">
        <v>14.991304</v>
      </c>
      <c r="K271">
        <v>15.588189</v>
      </c>
      <c r="L271">
        <v>16.426817</v>
      </c>
      <c r="M271">
        <v>17.045929000000001</v>
      </c>
      <c r="N271">
        <v>17.577954999999999</v>
      </c>
      <c r="O271">
        <v>18.131346000000001</v>
      </c>
      <c r="P271">
        <v>18.83493</v>
      </c>
      <c r="Q271">
        <v>19.390612000000001</v>
      </c>
      <c r="R271">
        <v>19.986488000000001</v>
      </c>
      <c r="S271">
        <v>20.449728</v>
      </c>
      <c r="T271">
        <v>20.947158999999999</v>
      </c>
      <c r="U271">
        <v>21.381837999999998</v>
      </c>
      <c r="V271">
        <v>21.892192999999999</v>
      </c>
      <c r="W271">
        <v>22.658173000000001</v>
      </c>
      <c r="X271">
        <v>23.067655999999999</v>
      </c>
      <c r="Y271">
        <v>24.107140000000001</v>
      </c>
      <c r="Z271">
        <v>24.855139000000001</v>
      </c>
      <c r="AA271">
        <v>25.554290999999999</v>
      </c>
      <c r="AB271">
        <v>26.638961999999999</v>
      </c>
      <c r="AC271">
        <v>27.605753</v>
      </c>
      <c r="AD271">
        <v>28.380806</v>
      </c>
      <c r="AE271">
        <v>29.296219000000001</v>
      </c>
      <c r="AF271">
        <v>30.064723999999998</v>
      </c>
      <c r="AG271">
        <v>30.698937999999998</v>
      </c>
      <c r="AH271">
        <v>31.464458</v>
      </c>
      <c r="AI271">
        <v>32.107470999999997</v>
      </c>
      <c r="AJ271" s="32">
        <v>3.4000000000000002E-2</v>
      </c>
    </row>
    <row r="272" spans="1:36" x14ac:dyDescent="0.35">
      <c r="A272" t="s">
        <v>289</v>
      </c>
      <c r="B272" t="s">
        <v>830</v>
      </c>
      <c r="C272" t="s">
        <v>831</v>
      </c>
      <c r="D272" t="s">
        <v>612</v>
      </c>
      <c r="F272">
        <v>12.013634</v>
      </c>
      <c r="G272">
        <v>10.700704999999999</v>
      </c>
      <c r="H272">
        <v>12.750112</v>
      </c>
      <c r="I272">
        <v>13.661910000000001</v>
      </c>
      <c r="J272">
        <v>14.1653</v>
      </c>
      <c r="K272">
        <v>14.696951</v>
      </c>
      <c r="L272">
        <v>15.54284</v>
      </c>
      <c r="M272">
        <v>16.077801000000001</v>
      </c>
      <c r="N272">
        <v>16.619036000000001</v>
      </c>
      <c r="O272">
        <v>17.109169000000001</v>
      </c>
      <c r="P272">
        <v>17.796908999999999</v>
      </c>
      <c r="Q272">
        <v>18.365295</v>
      </c>
      <c r="R272">
        <v>18.865635000000001</v>
      </c>
      <c r="S272">
        <v>19.277950000000001</v>
      </c>
      <c r="T272">
        <v>19.786570000000001</v>
      </c>
      <c r="U272">
        <v>20.282785000000001</v>
      </c>
      <c r="V272">
        <v>20.79158</v>
      </c>
      <c r="W272">
        <v>21.471537000000001</v>
      </c>
      <c r="X272">
        <v>21.972275</v>
      </c>
      <c r="Y272">
        <v>22.943398999999999</v>
      </c>
      <c r="Z272">
        <v>23.657450000000001</v>
      </c>
      <c r="AA272">
        <v>24.186274000000001</v>
      </c>
      <c r="AB272">
        <v>25.039943999999998</v>
      </c>
      <c r="AC272">
        <v>25.737663000000001</v>
      </c>
      <c r="AD272">
        <v>26.337167999999998</v>
      </c>
      <c r="AE272">
        <v>27.205007999999999</v>
      </c>
      <c r="AF272">
        <v>27.600735</v>
      </c>
      <c r="AG272">
        <v>28.179549999999999</v>
      </c>
      <c r="AH272">
        <v>28.962463</v>
      </c>
      <c r="AI272">
        <v>29.672868999999999</v>
      </c>
      <c r="AJ272" s="32">
        <v>3.2000000000000001E-2</v>
      </c>
    </row>
    <row r="273" spans="1:36" x14ac:dyDescent="0.35">
      <c r="A273" t="s">
        <v>299</v>
      </c>
      <c r="B273" t="s">
        <v>832</v>
      </c>
      <c r="C273" t="s">
        <v>833</v>
      </c>
      <c r="D273" t="s">
        <v>612</v>
      </c>
    </row>
    <row r="274" spans="1:36" x14ac:dyDescent="0.35">
      <c r="A274" t="s">
        <v>286</v>
      </c>
      <c r="B274" t="s">
        <v>834</v>
      </c>
      <c r="C274" t="s">
        <v>835</v>
      </c>
      <c r="D274" t="s">
        <v>612</v>
      </c>
      <c r="F274">
        <v>6.7148839999999996</v>
      </c>
      <c r="G274">
        <v>6.5152419999999998</v>
      </c>
      <c r="H274">
        <v>6.2548729999999999</v>
      </c>
      <c r="I274">
        <v>6.0366970000000002</v>
      </c>
      <c r="J274">
        <v>6.0098890000000003</v>
      </c>
      <c r="K274">
        <v>6.1200739999999998</v>
      </c>
      <c r="L274">
        <v>6.339232</v>
      </c>
      <c r="M274">
        <v>6.6465300000000003</v>
      </c>
      <c r="N274">
        <v>6.9717190000000002</v>
      </c>
      <c r="O274">
        <v>7.2456719999999999</v>
      </c>
      <c r="P274">
        <v>7.5899960000000002</v>
      </c>
      <c r="Q274">
        <v>7.7840930000000004</v>
      </c>
      <c r="R274">
        <v>8.0660229999999995</v>
      </c>
      <c r="S274">
        <v>8.2437559999999994</v>
      </c>
      <c r="T274">
        <v>8.3941949999999999</v>
      </c>
      <c r="U274">
        <v>8.5761079999999996</v>
      </c>
      <c r="V274">
        <v>8.7776490000000003</v>
      </c>
      <c r="W274">
        <v>8.9758239999999994</v>
      </c>
      <c r="X274">
        <v>9.1765039999999996</v>
      </c>
      <c r="Y274">
        <v>9.4051410000000004</v>
      </c>
      <c r="Z274">
        <v>9.6027430000000003</v>
      </c>
      <c r="AA274">
        <v>9.773263</v>
      </c>
      <c r="AB274">
        <v>9.9754389999999997</v>
      </c>
      <c r="AC274">
        <v>10.109999</v>
      </c>
      <c r="AD274">
        <v>10.307829</v>
      </c>
      <c r="AE274">
        <v>10.523292</v>
      </c>
      <c r="AF274">
        <v>10.743744</v>
      </c>
      <c r="AG274">
        <v>10.980556999999999</v>
      </c>
      <c r="AH274">
        <v>11.211596</v>
      </c>
      <c r="AI274">
        <v>11.437503</v>
      </c>
      <c r="AJ274" s="32">
        <v>1.9E-2</v>
      </c>
    </row>
    <row r="275" spans="1:36" x14ac:dyDescent="0.35">
      <c r="A275" t="s">
        <v>289</v>
      </c>
      <c r="B275" t="s">
        <v>836</v>
      </c>
      <c r="C275" t="s">
        <v>837</v>
      </c>
      <c r="D275" t="s">
        <v>612</v>
      </c>
      <c r="F275">
        <v>6.7161840000000002</v>
      </c>
      <c r="G275">
        <v>6.255509</v>
      </c>
      <c r="H275">
        <v>5.8045650000000002</v>
      </c>
      <c r="I275">
        <v>5.4641209999999996</v>
      </c>
      <c r="J275">
        <v>5.3586660000000004</v>
      </c>
      <c r="K275">
        <v>5.3976930000000003</v>
      </c>
      <c r="L275">
        <v>5.5368060000000003</v>
      </c>
      <c r="M275">
        <v>5.7687160000000004</v>
      </c>
      <c r="N275">
        <v>6.016769</v>
      </c>
      <c r="O275">
        <v>6.253927</v>
      </c>
      <c r="P275">
        <v>6.539066</v>
      </c>
      <c r="Q275">
        <v>6.718102</v>
      </c>
      <c r="R275">
        <v>6.9328560000000001</v>
      </c>
      <c r="S275">
        <v>7.1054919999999999</v>
      </c>
      <c r="T275">
        <v>7.2440379999999998</v>
      </c>
      <c r="U275">
        <v>7.3924250000000002</v>
      </c>
      <c r="V275">
        <v>7.5532069999999996</v>
      </c>
      <c r="W275">
        <v>7.6725599999999998</v>
      </c>
      <c r="X275">
        <v>7.837377</v>
      </c>
      <c r="Y275">
        <v>7.9464899999999998</v>
      </c>
      <c r="Z275">
        <v>8.0763149999999992</v>
      </c>
      <c r="AA275">
        <v>8.1569409999999998</v>
      </c>
      <c r="AB275">
        <v>8.277806</v>
      </c>
      <c r="AC275">
        <v>8.4118069999999996</v>
      </c>
      <c r="AD275">
        <v>8.5715330000000005</v>
      </c>
      <c r="AE275">
        <v>8.6764309999999991</v>
      </c>
      <c r="AF275">
        <v>8.7788500000000003</v>
      </c>
      <c r="AG275">
        <v>8.8751010000000008</v>
      </c>
      <c r="AH275">
        <v>9.0162200000000006</v>
      </c>
      <c r="AI275">
        <v>9.15212</v>
      </c>
      <c r="AJ275" s="32">
        <v>1.0999999999999999E-2</v>
      </c>
    </row>
    <row r="276" spans="1:36" x14ac:dyDescent="0.35">
      <c r="A276" t="s">
        <v>372</v>
      </c>
      <c r="B276" t="s">
        <v>838</v>
      </c>
      <c r="C276" t="s">
        <v>839</v>
      </c>
      <c r="D276" t="s">
        <v>612</v>
      </c>
    </row>
    <row r="277" spans="1:36" x14ac:dyDescent="0.35">
      <c r="A277" t="s">
        <v>286</v>
      </c>
      <c r="B277" t="s">
        <v>840</v>
      </c>
      <c r="C277" t="s">
        <v>841</v>
      </c>
      <c r="D277" t="s">
        <v>612</v>
      </c>
      <c r="F277">
        <v>3.9200170000000001</v>
      </c>
      <c r="G277">
        <v>3.6054369999999998</v>
      </c>
      <c r="H277">
        <v>3.4913690000000002</v>
      </c>
      <c r="I277">
        <v>3.3983819999999998</v>
      </c>
      <c r="J277">
        <v>3.3789889999999998</v>
      </c>
      <c r="K277">
        <v>3.3908390000000002</v>
      </c>
      <c r="L277">
        <v>3.445567</v>
      </c>
      <c r="M277">
        <v>3.533506</v>
      </c>
      <c r="N277">
        <v>3.6329379999999998</v>
      </c>
      <c r="O277">
        <v>3.7527650000000001</v>
      </c>
      <c r="P277">
        <v>3.866501</v>
      </c>
      <c r="Q277">
        <v>3.9937640000000001</v>
      </c>
      <c r="R277">
        <v>4.1150979999999997</v>
      </c>
      <c r="S277">
        <v>4.2374179999999999</v>
      </c>
      <c r="T277">
        <v>4.3664909999999999</v>
      </c>
      <c r="U277">
        <v>4.5016809999999996</v>
      </c>
      <c r="V277">
        <v>4.6472639999999998</v>
      </c>
      <c r="W277">
        <v>4.7897720000000001</v>
      </c>
      <c r="X277">
        <v>4.9332200000000004</v>
      </c>
      <c r="Y277">
        <v>5.0880960000000002</v>
      </c>
      <c r="Z277">
        <v>5.2426050000000002</v>
      </c>
      <c r="AA277">
        <v>5.3983359999999996</v>
      </c>
      <c r="AB277">
        <v>5.5599360000000004</v>
      </c>
      <c r="AC277">
        <v>5.7329210000000002</v>
      </c>
      <c r="AD277">
        <v>5.9108970000000003</v>
      </c>
      <c r="AE277">
        <v>6.0977940000000004</v>
      </c>
      <c r="AF277">
        <v>6.284459</v>
      </c>
      <c r="AG277">
        <v>6.4651100000000001</v>
      </c>
      <c r="AH277">
        <v>6.6547159999999996</v>
      </c>
      <c r="AI277">
        <v>6.8627050000000001</v>
      </c>
      <c r="AJ277" s="32">
        <v>1.9E-2</v>
      </c>
    </row>
    <row r="278" spans="1:36" x14ac:dyDescent="0.35">
      <c r="A278" t="s">
        <v>289</v>
      </c>
      <c r="B278" t="s">
        <v>842</v>
      </c>
      <c r="C278" t="s">
        <v>843</v>
      </c>
      <c r="D278" t="s">
        <v>612</v>
      </c>
      <c r="F278">
        <v>3.9207879999999999</v>
      </c>
      <c r="G278">
        <v>3.5928300000000002</v>
      </c>
      <c r="H278">
        <v>3.4783300000000001</v>
      </c>
      <c r="I278">
        <v>3.3812419999999999</v>
      </c>
      <c r="J278">
        <v>3.361154</v>
      </c>
      <c r="K278">
        <v>3.382679</v>
      </c>
      <c r="L278">
        <v>3.441697</v>
      </c>
      <c r="M278">
        <v>3.5265300000000002</v>
      </c>
      <c r="N278">
        <v>3.6358999999999999</v>
      </c>
      <c r="O278">
        <v>3.767852</v>
      </c>
      <c r="P278">
        <v>3.8946239999999999</v>
      </c>
      <c r="Q278">
        <v>4.0388770000000003</v>
      </c>
      <c r="R278">
        <v>4.1767479999999999</v>
      </c>
      <c r="S278">
        <v>4.3116849999999998</v>
      </c>
      <c r="T278">
        <v>4.4556259999999996</v>
      </c>
      <c r="U278">
        <v>4.6030410000000002</v>
      </c>
      <c r="V278">
        <v>4.7622</v>
      </c>
      <c r="W278">
        <v>4.9124720000000002</v>
      </c>
      <c r="X278">
        <v>5.0657610000000002</v>
      </c>
      <c r="Y278">
        <v>5.2271289999999997</v>
      </c>
      <c r="Z278">
        <v>5.3881009999999998</v>
      </c>
      <c r="AA278">
        <v>5.5450330000000001</v>
      </c>
      <c r="AB278">
        <v>5.7086050000000004</v>
      </c>
      <c r="AC278">
        <v>5.8795970000000004</v>
      </c>
      <c r="AD278">
        <v>6.0543579999999997</v>
      </c>
      <c r="AE278">
        <v>6.2300740000000001</v>
      </c>
      <c r="AF278">
        <v>6.4050560000000001</v>
      </c>
      <c r="AG278">
        <v>6.5759160000000003</v>
      </c>
      <c r="AH278">
        <v>6.7417769999999999</v>
      </c>
      <c r="AI278">
        <v>6.9061649999999997</v>
      </c>
      <c r="AJ278" s="32">
        <v>0.02</v>
      </c>
    </row>
    <row r="279" spans="1:36" x14ac:dyDescent="0.35">
      <c r="A279" t="s">
        <v>538</v>
      </c>
      <c r="B279" t="s">
        <v>844</v>
      </c>
      <c r="C279" t="s">
        <v>845</v>
      </c>
      <c r="D279" t="s">
        <v>612</v>
      </c>
    </row>
    <row r="280" spans="1:36" x14ac:dyDescent="0.35">
      <c r="A280" t="s">
        <v>286</v>
      </c>
      <c r="B280" t="s">
        <v>846</v>
      </c>
      <c r="C280" t="s">
        <v>847</v>
      </c>
      <c r="D280" t="s">
        <v>612</v>
      </c>
      <c r="F280">
        <v>2.092638</v>
      </c>
      <c r="G280">
        <v>2.1172270000000002</v>
      </c>
      <c r="H280">
        <v>2.1386210000000001</v>
      </c>
      <c r="I280">
        <v>2.19346</v>
      </c>
      <c r="J280">
        <v>2.1963949999999999</v>
      </c>
      <c r="K280">
        <v>2.21658</v>
      </c>
      <c r="L280">
        <v>2.2709800000000002</v>
      </c>
      <c r="M280">
        <v>2.3175560000000002</v>
      </c>
      <c r="N280">
        <v>2.3840710000000001</v>
      </c>
      <c r="O280">
        <v>2.43743</v>
      </c>
      <c r="P280">
        <v>2.4933290000000001</v>
      </c>
      <c r="Q280">
        <v>2.5370089999999998</v>
      </c>
      <c r="R280">
        <v>2.5885760000000002</v>
      </c>
      <c r="S280">
        <v>2.6421009999999998</v>
      </c>
      <c r="T280">
        <v>2.6850019999999999</v>
      </c>
      <c r="U280">
        <v>2.7282139999999999</v>
      </c>
      <c r="V280">
        <v>2.786699</v>
      </c>
      <c r="W280">
        <v>2.8497979999999998</v>
      </c>
      <c r="X280">
        <v>2.9108179999999999</v>
      </c>
      <c r="Y280">
        <v>2.9877199999999999</v>
      </c>
      <c r="Z280">
        <v>3.051393</v>
      </c>
      <c r="AA280">
        <v>3.1057329999999999</v>
      </c>
      <c r="AB280">
        <v>3.1620149999999998</v>
      </c>
      <c r="AC280">
        <v>3.2285529999999998</v>
      </c>
      <c r="AD280">
        <v>3.2993199999999998</v>
      </c>
      <c r="AE280">
        <v>3.3713150000000001</v>
      </c>
      <c r="AF280">
        <v>3.44021</v>
      </c>
      <c r="AG280">
        <v>3.504696</v>
      </c>
      <c r="AH280">
        <v>3.5878350000000001</v>
      </c>
      <c r="AI280">
        <v>3.6654499999999999</v>
      </c>
      <c r="AJ280" s="32">
        <v>0.02</v>
      </c>
    </row>
    <row r="281" spans="1:36" x14ac:dyDescent="0.35">
      <c r="A281" t="s">
        <v>289</v>
      </c>
      <c r="B281" t="s">
        <v>848</v>
      </c>
      <c r="C281" t="s">
        <v>849</v>
      </c>
      <c r="D281" t="s">
        <v>612</v>
      </c>
      <c r="F281">
        <v>2.148501</v>
      </c>
      <c r="G281">
        <v>2.0525139999999999</v>
      </c>
      <c r="H281">
        <v>2.0983070000000001</v>
      </c>
      <c r="I281">
        <v>2.1722869999999999</v>
      </c>
      <c r="J281">
        <v>2.1597810000000002</v>
      </c>
      <c r="K281">
        <v>2.178239</v>
      </c>
      <c r="L281">
        <v>2.22865</v>
      </c>
      <c r="M281">
        <v>2.275055</v>
      </c>
      <c r="N281">
        <v>2.3301560000000001</v>
      </c>
      <c r="O281">
        <v>2.384741</v>
      </c>
      <c r="P281">
        <v>2.4490569999999998</v>
      </c>
      <c r="Q281">
        <v>2.499546</v>
      </c>
      <c r="R281">
        <v>2.5488439999999999</v>
      </c>
      <c r="S281">
        <v>2.6133169999999999</v>
      </c>
      <c r="T281">
        <v>2.6488610000000001</v>
      </c>
      <c r="U281">
        <v>2.6930170000000002</v>
      </c>
      <c r="V281">
        <v>2.7584249999999999</v>
      </c>
      <c r="W281">
        <v>2.8175080000000001</v>
      </c>
      <c r="X281">
        <v>2.8746049999999999</v>
      </c>
      <c r="Y281">
        <v>2.9386139999999998</v>
      </c>
      <c r="Z281">
        <v>2.9931030000000001</v>
      </c>
      <c r="AA281">
        <v>3.0522689999999999</v>
      </c>
      <c r="AB281">
        <v>3.1019290000000002</v>
      </c>
      <c r="AC281">
        <v>3.1585420000000002</v>
      </c>
      <c r="AD281">
        <v>3.2220499999999999</v>
      </c>
      <c r="AE281">
        <v>3.2638210000000001</v>
      </c>
      <c r="AF281">
        <v>3.3216459999999999</v>
      </c>
      <c r="AG281">
        <v>3.3834919999999999</v>
      </c>
      <c r="AH281">
        <v>3.4461930000000001</v>
      </c>
      <c r="AI281">
        <v>3.5042559999999998</v>
      </c>
      <c r="AJ281" s="32">
        <v>1.7000000000000001E-2</v>
      </c>
    </row>
    <row r="282" spans="1:36" x14ac:dyDescent="0.35">
      <c r="A282" t="s">
        <v>386</v>
      </c>
      <c r="B282" t="s">
        <v>850</v>
      </c>
      <c r="C282" t="s">
        <v>851</v>
      </c>
      <c r="D282" t="s">
        <v>612</v>
      </c>
    </row>
    <row r="283" spans="1:36" x14ac:dyDescent="0.35">
      <c r="A283" t="s">
        <v>286</v>
      </c>
      <c r="B283" t="s">
        <v>852</v>
      </c>
      <c r="C283" t="s">
        <v>853</v>
      </c>
      <c r="D283" t="s">
        <v>612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391</v>
      </c>
    </row>
    <row r="284" spans="1:36" x14ac:dyDescent="0.35">
      <c r="A284" t="s">
        <v>289</v>
      </c>
      <c r="B284" t="s">
        <v>854</v>
      </c>
      <c r="C284" t="s">
        <v>855</v>
      </c>
      <c r="D284" t="s">
        <v>612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391</v>
      </c>
    </row>
    <row r="285" spans="1:36" x14ac:dyDescent="0.35">
      <c r="A285" t="s">
        <v>306</v>
      </c>
      <c r="B285" t="s">
        <v>856</v>
      </c>
      <c r="C285" t="s">
        <v>857</v>
      </c>
      <c r="D285" t="s">
        <v>612</v>
      </c>
    </row>
    <row r="286" spans="1:36" x14ac:dyDescent="0.35">
      <c r="A286" t="s">
        <v>286</v>
      </c>
      <c r="B286" t="s">
        <v>858</v>
      </c>
      <c r="C286" t="s">
        <v>859</v>
      </c>
      <c r="D286" t="s">
        <v>612</v>
      </c>
      <c r="F286">
        <v>32.461033</v>
      </c>
      <c r="G286">
        <v>33.04562</v>
      </c>
      <c r="H286">
        <v>33.004742</v>
      </c>
      <c r="I286">
        <v>32.914279999999998</v>
      </c>
      <c r="J286">
        <v>33.510502000000002</v>
      </c>
      <c r="K286">
        <v>34.228614999999998</v>
      </c>
      <c r="L286">
        <v>35.170924999999997</v>
      </c>
      <c r="M286">
        <v>36.187804999999997</v>
      </c>
      <c r="N286">
        <v>37.176769</v>
      </c>
      <c r="O286">
        <v>38.099013999999997</v>
      </c>
      <c r="P286">
        <v>39.110560999999997</v>
      </c>
      <c r="Q286">
        <v>40.050980000000003</v>
      </c>
      <c r="R286">
        <v>41.163466999999997</v>
      </c>
      <c r="S286">
        <v>42.225441000000004</v>
      </c>
      <c r="T286">
        <v>42.904305000000001</v>
      </c>
      <c r="U286">
        <v>43.757179000000001</v>
      </c>
      <c r="V286">
        <v>44.491202999999999</v>
      </c>
      <c r="W286">
        <v>45.244118</v>
      </c>
      <c r="X286">
        <v>46.261253000000004</v>
      </c>
      <c r="Y286">
        <v>47.281002000000001</v>
      </c>
      <c r="Z286">
        <v>48.16328</v>
      </c>
      <c r="AA286">
        <v>49.21022</v>
      </c>
      <c r="AB286">
        <v>50.200352000000002</v>
      </c>
      <c r="AC286">
        <v>50.977482000000002</v>
      </c>
      <c r="AD286">
        <v>52.126575000000003</v>
      </c>
      <c r="AE286">
        <v>53.222785999999999</v>
      </c>
      <c r="AF286">
        <v>54.273021999999997</v>
      </c>
      <c r="AG286">
        <v>55.583485000000003</v>
      </c>
      <c r="AH286">
        <v>56.726512999999997</v>
      </c>
      <c r="AI286">
        <v>57.605263000000001</v>
      </c>
      <c r="AJ286" s="32">
        <v>0.02</v>
      </c>
    </row>
    <row r="287" spans="1:36" x14ac:dyDescent="0.35">
      <c r="A287" t="s">
        <v>289</v>
      </c>
      <c r="B287" t="s">
        <v>860</v>
      </c>
      <c r="C287" t="s">
        <v>861</v>
      </c>
      <c r="D287" t="s">
        <v>612</v>
      </c>
      <c r="F287">
        <v>32.462367999999998</v>
      </c>
      <c r="G287">
        <v>32.871223000000001</v>
      </c>
      <c r="H287">
        <v>32.446770000000001</v>
      </c>
      <c r="I287">
        <v>32.207169</v>
      </c>
      <c r="J287">
        <v>32.64922</v>
      </c>
      <c r="K287">
        <v>33.460068</v>
      </c>
      <c r="L287">
        <v>34.320801000000003</v>
      </c>
      <c r="M287">
        <v>35.255420999999998</v>
      </c>
      <c r="N287">
        <v>36.197001999999998</v>
      </c>
      <c r="O287">
        <v>36.999476999999999</v>
      </c>
      <c r="P287">
        <v>38.193297999999999</v>
      </c>
      <c r="Q287">
        <v>39.129790999999997</v>
      </c>
      <c r="R287">
        <v>40.211727000000003</v>
      </c>
      <c r="S287">
        <v>41.355724000000002</v>
      </c>
      <c r="T287">
        <v>42.009853</v>
      </c>
      <c r="U287">
        <v>42.9771</v>
      </c>
      <c r="V287">
        <v>43.922885999999998</v>
      </c>
      <c r="W287">
        <v>44.695067999999999</v>
      </c>
      <c r="X287">
        <v>45.652965999999999</v>
      </c>
      <c r="Y287">
        <v>46.829506000000002</v>
      </c>
      <c r="Z287">
        <v>47.685257</v>
      </c>
      <c r="AA287">
        <v>48.677990000000001</v>
      </c>
      <c r="AB287">
        <v>49.612873</v>
      </c>
      <c r="AC287">
        <v>50.438763000000002</v>
      </c>
      <c r="AD287">
        <v>51.416846999999997</v>
      </c>
      <c r="AE287">
        <v>52.568126999999997</v>
      </c>
      <c r="AF287">
        <v>53.254471000000002</v>
      </c>
      <c r="AG287">
        <v>54.271827999999999</v>
      </c>
      <c r="AH287">
        <v>55.124977000000001</v>
      </c>
      <c r="AI287">
        <v>55.782730000000001</v>
      </c>
      <c r="AJ287" s="32">
        <v>1.9E-2</v>
      </c>
    </row>
    <row r="288" spans="1:36" x14ac:dyDescent="0.35">
      <c r="A288" t="s">
        <v>557</v>
      </c>
      <c r="C288" t="s">
        <v>862</v>
      </c>
    </row>
    <row r="289" spans="1:36" x14ac:dyDescent="0.35">
      <c r="A289" t="s">
        <v>863</v>
      </c>
      <c r="C289" t="s">
        <v>864</v>
      </c>
    </row>
    <row r="290" spans="1:36" x14ac:dyDescent="0.35">
      <c r="A290" t="s">
        <v>280</v>
      </c>
      <c r="B290" t="s">
        <v>865</v>
      </c>
      <c r="C290" t="s">
        <v>866</v>
      </c>
      <c r="D290" t="s">
        <v>867</v>
      </c>
    </row>
    <row r="291" spans="1:36" x14ac:dyDescent="0.35">
      <c r="A291" t="s">
        <v>286</v>
      </c>
      <c r="B291" t="s">
        <v>868</v>
      </c>
      <c r="C291" t="s">
        <v>869</v>
      </c>
      <c r="D291" t="s">
        <v>867</v>
      </c>
      <c r="F291">
        <v>274.75665300000003</v>
      </c>
      <c r="G291">
        <v>282.02075200000002</v>
      </c>
      <c r="H291">
        <v>286.20111100000003</v>
      </c>
      <c r="I291">
        <v>288.20675699999998</v>
      </c>
      <c r="J291">
        <v>294.44158900000002</v>
      </c>
      <c r="K291">
        <v>302.19567899999998</v>
      </c>
      <c r="L291">
        <v>311.29156499999999</v>
      </c>
      <c r="M291">
        <v>321.77432299999998</v>
      </c>
      <c r="N291">
        <v>332.630402</v>
      </c>
      <c r="O291">
        <v>342.45663500000001</v>
      </c>
      <c r="P291">
        <v>355.06091300000003</v>
      </c>
      <c r="Q291">
        <v>365.27722199999999</v>
      </c>
      <c r="R291">
        <v>377.34936499999998</v>
      </c>
      <c r="S291">
        <v>388.63220200000001</v>
      </c>
      <c r="T291">
        <v>397.51559400000002</v>
      </c>
      <c r="U291">
        <v>408.180115</v>
      </c>
      <c r="V291">
        <v>418.84121699999997</v>
      </c>
      <c r="W291">
        <v>429.648865</v>
      </c>
      <c r="X291">
        <v>442.12435900000003</v>
      </c>
      <c r="Y291">
        <v>454.80560300000002</v>
      </c>
      <c r="Z291">
        <v>466.88235500000002</v>
      </c>
      <c r="AA291">
        <v>480.18594400000001</v>
      </c>
      <c r="AB291">
        <v>493.36175500000002</v>
      </c>
      <c r="AC291">
        <v>505.55471799999998</v>
      </c>
      <c r="AD291">
        <v>520.60107400000004</v>
      </c>
      <c r="AE291">
        <v>535.42602499999998</v>
      </c>
      <c r="AF291">
        <v>550.24298099999999</v>
      </c>
      <c r="AG291">
        <v>566.61499000000003</v>
      </c>
      <c r="AH291">
        <v>582.39544699999999</v>
      </c>
      <c r="AI291">
        <v>596.77319299999999</v>
      </c>
      <c r="AJ291" s="32">
        <v>2.7E-2</v>
      </c>
    </row>
    <row r="292" spans="1:36" x14ac:dyDescent="0.35">
      <c r="A292" t="s">
        <v>289</v>
      </c>
      <c r="B292" t="s">
        <v>870</v>
      </c>
      <c r="C292" t="s">
        <v>871</v>
      </c>
      <c r="D292" t="s">
        <v>867</v>
      </c>
      <c r="F292">
        <v>274.77011099999999</v>
      </c>
      <c r="G292">
        <v>279.75826999999998</v>
      </c>
      <c r="H292">
        <v>281.67379799999998</v>
      </c>
      <c r="I292">
        <v>282.34167500000001</v>
      </c>
      <c r="J292">
        <v>287.81314099999997</v>
      </c>
      <c r="K292">
        <v>296.109894</v>
      </c>
      <c r="L292">
        <v>304.91982999999999</v>
      </c>
      <c r="M292">
        <v>315.056152</v>
      </c>
      <c r="N292">
        <v>325.84271200000001</v>
      </c>
      <c r="O292">
        <v>335.52947999999998</v>
      </c>
      <c r="P292">
        <v>349.52825899999999</v>
      </c>
      <c r="Q292">
        <v>360.43051100000002</v>
      </c>
      <c r="R292">
        <v>372.71218900000002</v>
      </c>
      <c r="S292">
        <v>384.88452100000001</v>
      </c>
      <c r="T292">
        <v>394.34130900000002</v>
      </c>
      <c r="U292">
        <v>405.91394000000003</v>
      </c>
      <c r="V292">
        <v>418.084137</v>
      </c>
      <c r="W292">
        <v>429.13833599999998</v>
      </c>
      <c r="X292">
        <v>441.492706</v>
      </c>
      <c r="Y292">
        <v>455.18017600000002</v>
      </c>
      <c r="Z292">
        <v>467.34906000000001</v>
      </c>
      <c r="AA292">
        <v>480.310089</v>
      </c>
      <c r="AB292">
        <v>493.413971</v>
      </c>
      <c r="AC292">
        <v>506.01181000000003</v>
      </c>
      <c r="AD292">
        <v>520.00964399999998</v>
      </c>
      <c r="AE292">
        <v>534.80633499999999</v>
      </c>
      <c r="AF292">
        <v>546.74401899999998</v>
      </c>
      <c r="AG292">
        <v>560.99139400000001</v>
      </c>
      <c r="AH292">
        <v>574.20892300000003</v>
      </c>
      <c r="AI292">
        <v>586.42730700000004</v>
      </c>
      <c r="AJ292" s="32">
        <v>2.5999999999999999E-2</v>
      </c>
    </row>
    <row r="293" spans="1:36" x14ac:dyDescent="0.35">
      <c r="A293" t="s">
        <v>313</v>
      </c>
      <c r="B293" t="s">
        <v>872</v>
      </c>
      <c r="C293" t="s">
        <v>873</v>
      </c>
      <c r="D293" t="s">
        <v>867</v>
      </c>
    </row>
    <row r="294" spans="1:36" x14ac:dyDescent="0.35">
      <c r="A294" t="s">
        <v>286</v>
      </c>
      <c r="B294" t="s">
        <v>874</v>
      </c>
      <c r="C294" t="s">
        <v>875</v>
      </c>
      <c r="D294" t="s">
        <v>867</v>
      </c>
      <c r="F294">
        <v>197.94026199999999</v>
      </c>
      <c r="G294">
        <v>206.52299500000001</v>
      </c>
      <c r="H294">
        <v>204.484253</v>
      </c>
      <c r="I294">
        <v>203.79495199999999</v>
      </c>
      <c r="J294">
        <v>207.09669500000001</v>
      </c>
      <c r="K294">
        <v>211.095474</v>
      </c>
      <c r="L294">
        <v>217.16265899999999</v>
      </c>
      <c r="M294">
        <v>223.97851600000001</v>
      </c>
      <c r="N294">
        <v>230.93884299999999</v>
      </c>
      <c r="O294">
        <v>237.02470400000001</v>
      </c>
      <c r="P294">
        <v>245.28102100000001</v>
      </c>
      <c r="Q294">
        <v>251.525589</v>
      </c>
      <c r="R294">
        <v>259.56954999999999</v>
      </c>
      <c r="S294">
        <v>266.95376599999997</v>
      </c>
      <c r="T294">
        <v>272.41683999999998</v>
      </c>
      <c r="U294">
        <v>279.12619000000001</v>
      </c>
      <c r="V294">
        <v>285.69381700000002</v>
      </c>
      <c r="W294">
        <v>292.35488900000001</v>
      </c>
      <c r="X294">
        <v>300.53656000000001</v>
      </c>
      <c r="Y294">
        <v>308.674713</v>
      </c>
      <c r="Z294">
        <v>316.274902</v>
      </c>
      <c r="AA294">
        <v>324.93261699999999</v>
      </c>
      <c r="AB294">
        <v>333.95410199999998</v>
      </c>
      <c r="AC294">
        <v>341.54922499999998</v>
      </c>
      <c r="AD294">
        <v>351.54641700000002</v>
      </c>
      <c r="AE294">
        <v>361.37936400000001</v>
      </c>
      <c r="AF294">
        <v>370.90063500000002</v>
      </c>
      <c r="AG294">
        <v>382.05593900000002</v>
      </c>
      <c r="AH294">
        <v>392.81509399999999</v>
      </c>
      <c r="AI294">
        <v>402.17343099999999</v>
      </c>
      <c r="AJ294" s="32">
        <v>2.5000000000000001E-2</v>
      </c>
    </row>
    <row r="295" spans="1:36" x14ac:dyDescent="0.35">
      <c r="A295" t="s">
        <v>289</v>
      </c>
      <c r="B295" t="s">
        <v>876</v>
      </c>
      <c r="C295" t="s">
        <v>877</v>
      </c>
      <c r="D295" t="s">
        <v>867</v>
      </c>
      <c r="F295">
        <v>197.945572</v>
      </c>
      <c r="G295">
        <v>204.534378</v>
      </c>
      <c r="H295">
        <v>200.380112</v>
      </c>
      <c r="I295">
        <v>198.93730199999999</v>
      </c>
      <c r="J295">
        <v>201.561646</v>
      </c>
      <c r="K295">
        <v>206.290695</v>
      </c>
      <c r="L295">
        <v>212.06260700000001</v>
      </c>
      <c r="M295">
        <v>218.74108899999999</v>
      </c>
      <c r="N295">
        <v>225.397659</v>
      </c>
      <c r="O295">
        <v>231.06016500000001</v>
      </c>
      <c r="P295">
        <v>240.44338999999999</v>
      </c>
      <c r="Q295">
        <v>247.16995199999999</v>
      </c>
      <c r="R295">
        <v>255.25614899999999</v>
      </c>
      <c r="S295">
        <v>263.23272700000001</v>
      </c>
      <c r="T295">
        <v>268.802887</v>
      </c>
      <c r="U295">
        <v>276.11657700000001</v>
      </c>
      <c r="V295">
        <v>283.64666699999998</v>
      </c>
      <c r="W295">
        <v>290.41845699999999</v>
      </c>
      <c r="X295">
        <v>298.46374500000002</v>
      </c>
      <c r="Y295">
        <v>307.72042800000003</v>
      </c>
      <c r="Z295">
        <v>315.28836100000001</v>
      </c>
      <c r="AA295">
        <v>323.74822999999998</v>
      </c>
      <c r="AB295">
        <v>332.479645</v>
      </c>
      <c r="AC295">
        <v>340.27453600000001</v>
      </c>
      <c r="AD295">
        <v>349.26800500000002</v>
      </c>
      <c r="AE295">
        <v>359.28436299999998</v>
      </c>
      <c r="AF295">
        <v>366.403839</v>
      </c>
      <c r="AG295">
        <v>376.20214800000002</v>
      </c>
      <c r="AH295">
        <v>385.39840700000002</v>
      </c>
      <c r="AI295">
        <v>393.34991500000001</v>
      </c>
      <c r="AJ295" s="32">
        <v>2.4E-2</v>
      </c>
    </row>
    <row r="296" spans="1:36" x14ac:dyDescent="0.35">
      <c r="A296" t="s">
        <v>346</v>
      </c>
      <c r="B296" t="s">
        <v>878</v>
      </c>
      <c r="C296" t="s">
        <v>879</v>
      </c>
      <c r="D296" t="s">
        <v>867</v>
      </c>
    </row>
    <row r="297" spans="1:36" x14ac:dyDescent="0.35">
      <c r="A297" t="s">
        <v>286</v>
      </c>
      <c r="B297" t="s">
        <v>880</v>
      </c>
      <c r="C297" t="s">
        <v>881</v>
      </c>
      <c r="D297" t="s">
        <v>867</v>
      </c>
      <c r="F297">
        <v>207.87148999999999</v>
      </c>
      <c r="G297">
        <v>222.101822</v>
      </c>
      <c r="H297">
        <v>216.77546699999999</v>
      </c>
      <c r="I297">
        <v>219.22020000000001</v>
      </c>
      <c r="J297">
        <v>223.70854199999999</v>
      </c>
      <c r="K297">
        <v>231.34451300000001</v>
      </c>
      <c r="L297">
        <v>241.03848300000001</v>
      </c>
      <c r="M297">
        <v>254.377747</v>
      </c>
      <c r="N297">
        <v>266.31781000000001</v>
      </c>
      <c r="O297">
        <v>278.11086999999998</v>
      </c>
      <c r="P297">
        <v>290.352081</v>
      </c>
      <c r="Q297">
        <v>302.45700099999999</v>
      </c>
      <c r="R297">
        <v>314.93847699999998</v>
      </c>
      <c r="S297">
        <v>325.372772</v>
      </c>
      <c r="T297">
        <v>335.25311299999998</v>
      </c>
      <c r="U297">
        <v>346.38146999999998</v>
      </c>
      <c r="V297">
        <v>359.34768700000001</v>
      </c>
      <c r="W297">
        <v>372.17266799999999</v>
      </c>
      <c r="X297">
        <v>383.170593</v>
      </c>
      <c r="Y297">
        <v>397.90978999999999</v>
      </c>
      <c r="Z297">
        <v>412.68615699999998</v>
      </c>
      <c r="AA297">
        <v>425.94271900000001</v>
      </c>
      <c r="AB297">
        <v>440.55062900000001</v>
      </c>
      <c r="AC297">
        <v>455.16085800000002</v>
      </c>
      <c r="AD297">
        <v>469.07247899999999</v>
      </c>
      <c r="AE297">
        <v>485.45648199999999</v>
      </c>
      <c r="AF297">
        <v>499.61651599999999</v>
      </c>
      <c r="AG297">
        <v>512.55181900000002</v>
      </c>
      <c r="AH297">
        <v>527.263733</v>
      </c>
      <c r="AI297">
        <v>545.07385299999999</v>
      </c>
      <c r="AJ297" s="32">
        <v>3.4000000000000002E-2</v>
      </c>
    </row>
    <row r="298" spans="1:36" x14ac:dyDescent="0.35">
      <c r="A298" t="s">
        <v>289</v>
      </c>
      <c r="B298" t="s">
        <v>882</v>
      </c>
      <c r="C298" t="s">
        <v>883</v>
      </c>
      <c r="D298" t="s">
        <v>867</v>
      </c>
      <c r="F298">
        <v>207.88767999999999</v>
      </c>
      <c r="G298">
        <v>215.03765899999999</v>
      </c>
      <c r="H298">
        <v>205.383667</v>
      </c>
      <c r="I298">
        <v>206.18794299999999</v>
      </c>
      <c r="J298">
        <v>210.86415099999999</v>
      </c>
      <c r="K298">
        <v>217.535889</v>
      </c>
      <c r="L298">
        <v>225.582977</v>
      </c>
      <c r="M298">
        <v>237.87339800000001</v>
      </c>
      <c r="N298">
        <v>249.55883800000001</v>
      </c>
      <c r="O298">
        <v>260.62853999999999</v>
      </c>
      <c r="P298">
        <v>271.77508499999999</v>
      </c>
      <c r="Q298">
        <v>283.856628</v>
      </c>
      <c r="R298">
        <v>298.38806199999999</v>
      </c>
      <c r="S298">
        <v>309.11282299999999</v>
      </c>
      <c r="T298">
        <v>319.27542099999999</v>
      </c>
      <c r="U298">
        <v>330.699432</v>
      </c>
      <c r="V298">
        <v>343.497253</v>
      </c>
      <c r="W298">
        <v>356.40017699999999</v>
      </c>
      <c r="X298">
        <v>368.68301400000001</v>
      </c>
      <c r="Y298">
        <v>383.16683999999998</v>
      </c>
      <c r="Z298">
        <v>398.07214399999998</v>
      </c>
      <c r="AA298">
        <v>411.75982699999997</v>
      </c>
      <c r="AB298">
        <v>427.23703</v>
      </c>
      <c r="AC298">
        <v>441.75943000000001</v>
      </c>
      <c r="AD298">
        <v>456.11892699999999</v>
      </c>
      <c r="AE298">
        <v>471.563873</v>
      </c>
      <c r="AF298">
        <v>486.87170400000002</v>
      </c>
      <c r="AG298">
        <v>500.78930700000001</v>
      </c>
      <c r="AH298">
        <v>515.17297399999995</v>
      </c>
      <c r="AI298">
        <v>533.34863299999995</v>
      </c>
      <c r="AJ298" s="32">
        <v>3.3000000000000002E-2</v>
      </c>
    </row>
    <row r="299" spans="1:36" x14ac:dyDescent="0.35">
      <c r="A299" t="s">
        <v>400</v>
      </c>
      <c r="B299" t="s">
        <v>884</v>
      </c>
      <c r="C299" t="s">
        <v>885</v>
      </c>
      <c r="D299" t="s">
        <v>867</v>
      </c>
    </row>
    <row r="300" spans="1:36" x14ac:dyDescent="0.35">
      <c r="A300" t="s">
        <v>286</v>
      </c>
      <c r="B300" t="s">
        <v>886</v>
      </c>
      <c r="C300" t="s">
        <v>887</v>
      </c>
      <c r="D300" t="s">
        <v>867</v>
      </c>
      <c r="F300">
        <v>608.60992399999998</v>
      </c>
      <c r="G300">
        <v>617.48187299999995</v>
      </c>
      <c r="H300">
        <v>586.63934300000005</v>
      </c>
      <c r="I300">
        <v>608.144409</v>
      </c>
      <c r="J300">
        <v>619.56567399999994</v>
      </c>
      <c r="K300">
        <v>638.83477800000003</v>
      </c>
      <c r="L300">
        <v>659.09545900000001</v>
      </c>
      <c r="M300">
        <v>680.03027299999997</v>
      </c>
      <c r="N300">
        <v>699.07324200000005</v>
      </c>
      <c r="O300">
        <v>723.95440699999995</v>
      </c>
      <c r="P300">
        <v>761.15173300000004</v>
      </c>
      <c r="Q300">
        <v>782.38348399999995</v>
      </c>
      <c r="R300">
        <v>804.76629600000001</v>
      </c>
      <c r="S300">
        <v>827.06945800000005</v>
      </c>
      <c r="T300">
        <v>848.08575399999995</v>
      </c>
      <c r="U300">
        <v>872.93933100000004</v>
      </c>
      <c r="V300">
        <v>900.212402</v>
      </c>
      <c r="W300">
        <v>930.22808799999996</v>
      </c>
      <c r="X300">
        <v>954.62152100000003</v>
      </c>
      <c r="Y300">
        <v>987.11413600000003</v>
      </c>
      <c r="Z300">
        <v>1018.673767</v>
      </c>
      <c r="AA300">
        <v>1047.360596</v>
      </c>
      <c r="AB300">
        <v>1087.0263669999999</v>
      </c>
      <c r="AC300">
        <v>1128.3382570000001</v>
      </c>
      <c r="AD300">
        <v>1164.267456</v>
      </c>
      <c r="AE300">
        <v>1207.455688</v>
      </c>
      <c r="AF300">
        <v>1245.2613530000001</v>
      </c>
      <c r="AG300">
        <v>1277.421875</v>
      </c>
      <c r="AH300">
        <v>1315.5474850000001</v>
      </c>
      <c r="AI300">
        <v>1354.25647</v>
      </c>
      <c r="AJ300" s="32">
        <v>2.8000000000000001E-2</v>
      </c>
    </row>
    <row r="301" spans="1:36" x14ac:dyDescent="0.35">
      <c r="A301" t="s">
        <v>289</v>
      </c>
      <c r="B301" t="s">
        <v>888</v>
      </c>
      <c r="C301" t="s">
        <v>889</v>
      </c>
      <c r="D301" t="s">
        <v>867</v>
      </c>
      <c r="F301">
        <v>608.61169400000006</v>
      </c>
      <c r="G301">
        <v>617.45715299999995</v>
      </c>
      <c r="H301">
        <v>576.33123799999998</v>
      </c>
      <c r="I301">
        <v>587.23046899999997</v>
      </c>
      <c r="J301">
        <v>599.362122</v>
      </c>
      <c r="K301">
        <v>618.20581100000004</v>
      </c>
      <c r="L301">
        <v>640.31671100000005</v>
      </c>
      <c r="M301">
        <v>659.82910200000003</v>
      </c>
      <c r="N301">
        <v>679.51178000000004</v>
      </c>
      <c r="O301">
        <v>701.19915800000001</v>
      </c>
      <c r="P301">
        <v>735.38378899999998</v>
      </c>
      <c r="Q301">
        <v>759.42877199999998</v>
      </c>
      <c r="R301">
        <v>779.01330600000006</v>
      </c>
      <c r="S301">
        <v>796.23290999999995</v>
      </c>
      <c r="T301">
        <v>816.46246299999996</v>
      </c>
      <c r="U301">
        <v>837.27233899999999</v>
      </c>
      <c r="V301">
        <v>858.93804899999998</v>
      </c>
      <c r="W301">
        <v>887.38549799999998</v>
      </c>
      <c r="X301">
        <v>912.63159199999996</v>
      </c>
      <c r="Y301">
        <v>953.74334699999997</v>
      </c>
      <c r="Z301">
        <v>986.60308799999996</v>
      </c>
      <c r="AA301">
        <v>1016.020569</v>
      </c>
      <c r="AB301">
        <v>1055.437134</v>
      </c>
      <c r="AC301">
        <v>1091.3588870000001</v>
      </c>
      <c r="AD301">
        <v>1124.2717290000001</v>
      </c>
      <c r="AE301">
        <v>1165.955811</v>
      </c>
      <c r="AF301">
        <v>1192.733643</v>
      </c>
      <c r="AG301">
        <v>1230.415283</v>
      </c>
      <c r="AH301">
        <v>1276.744751</v>
      </c>
      <c r="AI301">
        <v>1321.8760990000001</v>
      </c>
      <c r="AJ301" s="32">
        <v>2.7E-2</v>
      </c>
    </row>
    <row r="302" spans="1:36" x14ac:dyDescent="0.35">
      <c r="A302" t="s">
        <v>586</v>
      </c>
      <c r="B302" t="s">
        <v>890</v>
      </c>
      <c r="C302" t="s">
        <v>891</v>
      </c>
      <c r="D302" t="s">
        <v>867</v>
      </c>
    </row>
    <row r="303" spans="1:36" x14ac:dyDescent="0.35">
      <c r="A303" t="s">
        <v>286</v>
      </c>
      <c r="B303" t="s">
        <v>892</v>
      </c>
      <c r="C303" t="s">
        <v>893</v>
      </c>
      <c r="D303" t="s">
        <v>867</v>
      </c>
      <c r="F303">
        <v>1289.1782229999999</v>
      </c>
      <c r="G303">
        <v>1328.127563</v>
      </c>
      <c r="H303">
        <v>1294.10022</v>
      </c>
      <c r="I303">
        <v>1319.3664550000001</v>
      </c>
      <c r="J303">
        <v>1344.8123780000001</v>
      </c>
      <c r="K303">
        <v>1383.4704589999999</v>
      </c>
      <c r="L303">
        <v>1428.588135</v>
      </c>
      <c r="M303">
        <v>1480.160889</v>
      </c>
      <c r="N303">
        <v>1528.960327</v>
      </c>
      <c r="O303">
        <v>1581.5466309999999</v>
      </c>
      <c r="P303">
        <v>1651.8458250000001</v>
      </c>
      <c r="Q303">
        <v>1701.643311</v>
      </c>
      <c r="R303">
        <v>1756.6236570000001</v>
      </c>
      <c r="S303">
        <v>1808.0280760000001</v>
      </c>
      <c r="T303">
        <v>1853.271362</v>
      </c>
      <c r="U303">
        <v>1906.6270750000001</v>
      </c>
      <c r="V303">
        <v>1964.0952150000001</v>
      </c>
      <c r="W303">
        <v>2024.4045410000001</v>
      </c>
      <c r="X303">
        <v>2080.453125</v>
      </c>
      <c r="Y303">
        <v>2148.5041500000002</v>
      </c>
      <c r="Z303">
        <v>2214.5173340000001</v>
      </c>
      <c r="AA303">
        <v>2278.4216310000002</v>
      </c>
      <c r="AB303">
        <v>2354.8928219999998</v>
      </c>
      <c r="AC303">
        <v>2430.6030270000001</v>
      </c>
      <c r="AD303">
        <v>2505.4873050000001</v>
      </c>
      <c r="AE303">
        <v>2589.717529</v>
      </c>
      <c r="AF303">
        <v>2666.0214839999999</v>
      </c>
      <c r="AG303">
        <v>2738.6447750000002</v>
      </c>
      <c r="AH303">
        <v>2818.0217290000001</v>
      </c>
      <c r="AI303">
        <v>2898.2766109999998</v>
      </c>
      <c r="AJ303" s="32">
        <v>2.8000000000000001E-2</v>
      </c>
    </row>
    <row r="304" spans="1:36" x14ac:dyDescent="0.35">
      <c r="A304" t="s">
        <v>289</v>
      </c>
      <c r="B304" t="s">
        <v>894</v>
      </c>
      <c r="C304" t="s">
        <v>895</v>
      </c>
      <c r="D304" t="s">
        <v>867</v>
      </c>
      <c r="F304">
        <v>1289.2150879999999</v>
      </c>
      <c r="G304">
        <v>1316.787476</v>
      </c>
      <c r="H304">
        <v>1263.7689210000001</v>
      </c>
      <c r="I304">
        <v>1274.697388</v>
      </c>
      <c r="J304">
        <v>1299.6010739999999</v>
      </c>
      <c r="K304">
        <v>1338.1420900000001</v>
      </c>
      <c r="L304">
        <v>1382.882202</v>
      </c>
      <c r="M304">
        <v>1431.4998780000001</v>
      </c>
      <c r="N304">
        <v>1480.3110349999999</v>
      </c>
      <c r="O304">
        <v>1528.4174800000001</v>
      </c>
      <c r="P304">
        <v>1597.130615</v>
      </c>
      <c r="Q304">
        <v>1650.8858640000001</v>
      </c>
      <c r="R304">
        <v>1705.369751</v>
      </c>
      <c r="S304">
        <v>1753.463013</v>
      </c>
      <c r="T304">
        <v>1798.882202</v>
      </c>
      <c r="U304">
        <v>1850.002197</v>
      </c>
      <c r="V304">
        <v>1904.1660159999999</v>
      </c>
      <c r="W304">
        <v>1963.3424070000001</v>
      </c>
      <c r="X304">
        <v>2021.270996</v>
      </c>
      <c r="Y304">
        <v>2099.8107909999999</v>
      </c>
      <c r="Z304">
        <v>2167.3125</v>
      </c>
      <c r="AA304">
        <v>2231.8386230000001</v>
      </c>
      <c r="AB304">
        <v>2308.5678710000002</v>
      </c>
      <c r="AC304">
        <v>2379.4047850000002</v>
      </c>
      <c r="AD304">
        <v>2449.6682129999999</v>
      </c>
      <c r="AE304">
        <v>2531.6103520000001</v>
      </c>
      <c r="AF304">
        <v>2592.7531739999999</v>
      </c>
      <c r="AG304">
        <v>2668.398193</v>
      </c>
      <c r="AH304">
        <v>2751.5249020000001</v>
      </c>
      <c r="AI304">
        <v>2835.001953</v>
      </c>
      <c r="AJ304" s="32">
        <v>2.8000000000000001E-2</v>
      </c>
    </row>
    <row r="305" spans="1:36" x14ac:dyDescent="0.35">
      <c r="A305" t="s">
        <v>593</v>
      </c>
      <c r="B305" t="s">
        <v>896</v>
      </c>
      <c r="C305" t="s">
        <v>897</v>
      </c>
      <c r="D305" t="s">
        <v>867</v>
      </c>
    </row>
    <row r="306" spans="1:36" x14ac:dyDescent="0.35">
      <c r="A306" t="s">
        <v>286</v>
      </c>
      <c r="B306" t="s">
        <v>898</v>
      </c>
      <c r="C306" t="s">
        <v>899</v>
      </c>
      <c r="D306" t="s">
        <v>867</v>
      </c>
      <c r="F306">
        <v>0.92960200000000004</v>
      </c>
      <c r="G306">
        <v>0.97737099999999999</v>
      </c>
      <c r="H306">
        <v>0.93283300000000002</v>
      </c>
      <c r="I306">
        <v>0.93543799999999999</v>
      </c>
      <c r="J306">
        <v>0.93598300000000001</v>
      </c>
      <c r="K306">
        <v>0.94391400000000003</v>
      </c>
      <c r="L306">
        <v>0.94850400000000001</v>
      </c>
      <c r="M306">
        <v>0.94725099999999995</v>
      </c>
      <c r="N306">
        <v>0.94460500000000003</v>
      </c>
      <c r="O306">
        <v>0.95249200000000001</v>
      </c>
      <c r="P306">
        <v>0.95626599999999995</v>
      </c>
      <c r="Q306">
        <v>0.94968200000000003</v>
      </c>
      <c r="R306">
        <v>0.95227200000000001</v>
      </c>
      <c r="S306">
        <v>0.936442</v>
      </c>
      <c r="T306">
        <v>0.93252599999999997</v>
      </c>
      <c r="U306">
        <v>0.95257700000000001</v>
      </c>
      <c r="V306">
        <v>0.97111999999999998</v>
      </c>
      <c r="W306">
        <v>0.98984899999999998</v>
      </c>
      <c r="X306">
        <v>1.013503</v>
      </c>
      <c r="Y306">
        <v>1.0477449999999999</v>
      </c>
      <c r="Z306">
        <v>1.081852</v>
      </c>
      <c r="AA306">
        <v>1.119707</v>
      </c>
      <c r="AB306">
        <v>1.1661490000000001</v>
      </c>
      <c r="AC306">
        <v>1.214553</v>
      </c>
      <c r="AD306">
        <v>1.2608250000000001</v>
      </c>
      <c r="AE306">
        <v>1.315426</v>
      </c>
      <c r="AF306">
        <v>1.3691610000000001</v>
      </c>
      <c r="AG306">
        <v>1.419259</v>
      </c>
      <c r="AH306">
        <v>1.476709</v>
      </c>
      <c r="AI306">
        <v>1.536724</v>
      </c>
      <c r="AJ306" s="32">
        <v>1.7000000000000001E-2</v>
      </c>
    </row>
    <row r="307" spans="1:36" x14ac:dyDescent="0.35">
      <c r="A307" t="s">
        <v>289</v>
      </c>
      <c r="B307" t="s">
        <v>900</v>
      </c>
      <c r="C307" t="s">
        <v>901</v>
      </c>
      <c r="D307" t="s">
        <v>867</v>
      </c>
      <c r="F307">
        <v>0.79934499999999997</v>
      </c>
      <c r="G307">
        <v>0.904088</v>
      </c>
      <c r="H307">
        <v>0.93077500000000002</v>
      </c>
      <c r="I307">
        <v>0.92229099999999997</v>
      </c>
      <c r="J307">
        <v>0.91510999999999998</v>
      </c>
      <c r="K307">
        <v>0.91060399999999997</v>
      </c>
      <c r="L307">
        <v>0.91605700000000001</v>
      </c>
      <c r="M307">
        <v>0.93156099999999997</v>
      </c>
      <c r="N307">
        <v>0.92624799999999996</v>
      </c>
      <c r="O307">
        <v>0.92412499999999997</v>
      </c>
      <c r="P307">
        <v>0.92595400000000005</v>
      </c>
      <c r="Q307">
        <v>0.92778799999999995</v>
      </c>
      <c r="R307">
        <v>0.93737599999999999</v>
      </c>
      <c r="S307">
        <v>0.92652800000000002</v>
      </c>
      <c r="T307">
        <v>0.92362</v>
      </c>
      <c r="U307">
        <v>0.94570200000000004</v>
      </c>
      <c r="V307">
        <v>0.96707799999999999</v>
      </c>
      <c r="W307">
        <v>0.96821000000000002</v>
      </c>
      <c r="X307">
        <v>0.99211499999999997</v>
      </c>
      <c r="Y307">
        <v>1.0204610000000001</v>
      </c>
      <c r="Z307">
        <v>1.059388</v>
      </c>
      <c r="AA307">
        <v>1.0979509999999999</v>
      </c>
      <c r="AB307">
        <v>1.145824</v>
      </c>
      <c r="AC307">
        <v>1.189632</v>
      </c>
      <c r="AD307">
        <v>1.2336929999999999</v>
      </c>
      <c r="AE307">
        <v>1.3293349999999999</v>
      </c>
      <c r="AF307">
        <v>1.3667370000000001</v>
      </c>
      <c r="AG307">
        <v>1.418927</v>
      </c>
      <c r="AH307">
        <v>1.490329</v>
      </c>
      <c r="AI307">
        <v>1.559285</v>
      </c>
      <c r="AJ307" s="32">
        <v>2.3E-2</v>
      </c>
    </row>
    <row r="308" spans="1:36" x14ac:dyDescent="0.35">
      <c r="A308" t="s">
        <v>600</v>
      </c>
      <c r="B308" t="s">
        <v>902</v>
      </c>
      <c r="C308" t="s">
        <v>903</v>
      </c>
      <c r="D308" t="s">
        <v>867</v>
      </c>
    </row>
    <row r="309" spans="1:36" x14ac:dyDescent="0.35">
      <c r="A309" t="s">
        <v>286</v>
      </c>
      <c r="B309" t="s">
        <v>904</v>
      </c>
      <c r="C309" t="s">
        <v>905</v>
      </c>
      <c r="D309" t="s">
        <v>867</v>
      </c>
      <c r="F309">
        <v>1290.107788</v>
      </c>
      <c r="G309">
        <v>1329.1048579999999</v>
      </c>
      <c r="H309">
        <v>1295.0329589999999</v>
      </c>
      <c r="I309">
        <v>1320.3017580000001</v>
      </c>
      <c r="J309">
        <v>1345.7482910000001</v>
      </c>
      <c r="K309">
        <v>1384.414307</v>
      </c>
      <c r="L309">
        <v>1429.536499</v>
      </c>
      <c r="M309">
        <v>1481.108154</v>
      </c>
      <c r="N309">
        <v>1529.9047849999999</v>
      </c>
      <c r="O309">
        <v>1582.4990230000001</v>
      </c>
      <c r="P309">
        <v>1652.802246</v>
      </c>
      <c r="Q309">
        <v>1702.593018</v>
      </c>
      <c r="R309">
        <v>1757.5758060000001</v>
      </c>
      <c r="S309">
        <v>1808.9646</v>
      </c>
      <c r="T309">
        <v>1854.203857</v>
      </c>
      <c r="U309">
        <v>1907.5798339999999</v>
      </c>
      <c r="V309">
        <v>1965.0661620000001</v>
      </c>
      <c r="W309">
        <v>2025.394409</v>
      </c>
      <c r="X309">
        <v>2081.466797</v>
      </c>
      <c r="Y309">
        <v>2149.5520019999999</v>
      </c>
      <c r="Z309">
        <v>2215.5991210000002</v>
      </c>
      <c r="AA309">
        <v>2279.5415039999998</v>
      </c>
      <c r="AB309">
        <v>2356.0588379999999</v>
      </c>
      <c r="AC309">
        <v>2431.8176269999999</v>
      </c>
      <c r="AD309">
        <v>2506.7482909999999</v>
      </c>
      <c r="AE309">
        <v>2591.0329590000001</v>
      </c>
      <c r="AF309">
        <v>2667.390625</v>
      </c>
      <c r="AG309">
        <v>2740.0642090000001</v>
      </c>
      <c r="AH309">
        <v>2819.4982909999999</v>
      </c>
      <c r="AI309">
        <v>2899.813232</v>
      </c>
      <c r="AJ309" s="32">
        <v>2.8000000000000001E-2</v>
      </c>
    </row>
    <row r="310" spans="1:36" x14ac:dyDescent="0.35">
      <c r="A310" t="s">
        <v>289</v>
      </c>
      <c r="B310" t="s">
        <v>906</v>
      </c>
      <c r="C310" t="s">
        <v>907</v>
      </c>
      <c r="D310" t="s">
        <v>867</v>
      </c>
      <c r="F310">
        <v>1290.014404</v>
      </c>
      <c r="G310">
        <v>1317.69165</v>
      </c>
      <c r="H310">
        <v>1264.699707</v>
      </c>
      <c r="I310">
        <v>1275.619629</v>
      </c>
      <c r="J310">
        <v>1300.516357</v>
      </c>
      <c r="K310">
        <v>1339.052856</v>
      </c>
      <c r="L310">
        <v>1383.7982179999999</v>
      </c>
      <c r="M310">
        <v>1432.4313959999999</v>
      </c>
      <c r="N310">
        <v>1481.2373050000001</v>
      </c>
      <c r="O310">
        <v>1529.341553</v>
      </c>
      <c r="P310">
        <v>1598.0566409999999</v>
      </c>
      <c r="Q310">
        <v>1651.8138429999999</v>
      </c>
      <c r="R310">
        <v>1706.3070070000001</v>
      </c>
      <c r="S310">
        <v>1754.389404</v>
      </c>
      <c r="T310">
        <v>1799.805664</v>
      </c>
      <c r="U310">
        <v>1850.9479980000001</v>
      </c>
      <c r="V310">
        <v>1905.1333010000001</v>
      </c>
      <c r="W310">
        <v>1964.3107910000001</v>
      </c>
      <c r="X310">
        <v>2022.263062</v>
      </c>
      <c r="Y310">
        <v>2100.8312989999999</v>
      </c>
      <c r="Z310">
        <v>2168.3720699999999</v>
      </c>
      <c r="AA310">
        <v>2232.9365229999999</v>
      </c>
      <c r="AB310">
        <v>2309.7136230000001</v>
      </c>
      <c r="AC310">
        <v>2380.5942380000001</v>
      </c>
      <c r="AD310">
        <v>2450.9018550000001</v>
      </c>
      <c r="AE310">
        <v>2532.9396969999998</v>
      </c>
      <c r="AF310">
        <v>2594.1198730000001</v>
      </c>
      <c r="AG310">
        <v>2669.8171390000002</v>
      </c>
      <c r="AH310">
        <v>2753.0153810000002</v>
      </c>
      <c r="AI310">
        <v>2836.561279</v>
      </c>
      <c r="AJ310" s="32">
        <v>2.8000000000000001E-2</v>
      </c>
    </row>
  </sheetData>
  <autoFilter ref="A5:AJ5" xr:uid="{4A0A862C-B5BA-4655-8D28-E6A70CB95E5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3E09-FA80-4D98-9BD8-F405925D405C}">
  <dimension ref="A1:AJ189"/>
  <sheetViews>
    <sheetView topLeftCell="A105" workbookViewId="0">
      <selection activeCell="D133" sqref="D133"/>
    </sheetView>
  </sheetViews>
  <sheetFormatPr defaultColWidth="9.1796875" defaultRowHeight="14.5" x14ac:dyDescent="0.35"/>
  <sheetData>
    <row r="1" spans="1:36" x14ac:dyDescent="0.35">
      <c r="A1" t="s">
        <v>908</v>
      </c>
    </row>
    <row r="2" spans="1:36" x14ac:dyDescent="0.35">
      <c r="A2" t="s">
        <v>909</v>
      </c>
    </row>
    <row r="3" spans="1:36" x14ac:dyDescent="0.35">
      <c r="A3" t="s">
        <v>910</v>
      </c>
    </row>
    <row r="4" spans="1:36" x14ac:dyDescent="0.35">
      <c r="A4" t="s">
        <v>275</v>
      </c>
    </row>
    <row r="5" spans="1:36" x14ac:dyDescent="0.35">
      <c r="B5" t="s">
        <v>276</v>
      </c>
      <c r="C5" t="s">
        <v>277</v>
      </c>
      <c r="D5" t="s">
        <v>278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279</v>
      </c>
    </row>
    <row r="6" spans="1:36" x14ac:dyDescent="0.35">
      <c r="A6" t="s">
        <v>911</v>
      </c>
      <c r="C6" t="s">
        <v>912</v>
      </c>
    </row>
    <row r="7" spans="1:36" x14ac:dyDescent="0.35">
      <c r="A7" t="s">
        <v>913</v>
      </c>
      <c r="C7" t="s">
        <v>914</v>
      </c>
    </row>
    <row r="8" spans="1:36" x14ac:dyDescent="0.35">
      <c r="A8" t="s">
        <v>915</v>
      </c>
      <c r="B8" t="s">
        <v>916</v>
      </c>
      <c r="C8" t="s">
        <v>917</v>
      </c>
      <c r="D8" t="s">
        <v>918</v>
      </c>
    </row>
    <row r="9" spans="1:36" x14ac:dyDescent="0.35">
      <c r="A9" t="s">
        <v>286</v>
      </c>
      <c r="B9" t="s">
        <v>919</v>
      </c>
      <c r="C9" t="s">
        <v>920</v>
      </c>
      <c r="D9" t="s">
        <v>918</v>
      </c>
      <c r="F9">
        <v>207.24075300000001</v>
      </c>
      <c r="G9">
        <v>197.42744400000001</v>
      </c>
      <c r="H9">
        <v>188.436432</v>
      </c>
      <c r="I9">
        <v>181.76033000000001</v>
      </c>
      <c r="J9">
        <v>161.870499</v>
      </c>
      <c r="K9">
        <v>155.06448399999999</v>
      </c>
      <c r="L9">
        <v>148.54969800000001</v>
      </c>
      <c r="M9">
        <v>137.37901299999999</v>
      </c>
      <c r="N9">
        <v>126.383713</v>
      </c>
      <c r="O9">
        <v>121.39870500000001</v>
      </c>
      <c r="P9">
        <v>120.58169599999999</v>
      </c>
      <c r="Q9">
        <v>118.065704</v>
      </c>
      <c r="R9">
        <v>117.30371100000001</v>
      </c>
      <c r="S9">
        <v>112.03370700000001</v>
      </c>
      <c r="T9">
        <v>110.417709</v>
      </c>
      <c r="U9">
        <v>109.413704</v>
      </c>
      <c r="V9">
        <v>108.700706</v>
      </c>
      <c r="W9">
        <v>107.63370500000001</v>
      </c>
      <c r="X9">
        <v>107.294708</v>
      </c>
      <c r="Y9">
        <v>105.529701</v>
      </c>
      <c r="Z9">
        <v>105.189705</v>
      </c>
      <c r="AA9">
        <v>105.189705</v>
      </c>
      <c r="AB9">
        <v>105.189705</v>
      </c>
      <c r="AC9">
        <v>105.189705</v>
      </c>
      <c r="AD9">
        <v>102.67570499999999</v>
      </c>
      <c r="AE9">
        <v>102.67570499999999</v>
      </c>
      <c r="AF9">
        <v>102.67570499999999</v>
      </c>
      <c r="AG9">
        <v>102.67570499999999</v>
      </c>
      <c r="AH9">
        <v>102.67570499999999</v>
      </c>
      <c r="AI9">
        <v>102.67570499999999</v>
      </c>
      <c r="AJ9" s="32">
        <v>-2.4E-2</v>
      </c>
    </row>
    <row r="10" spans="1:36" x14ac:dyDescent="0.35">
      <c r="A10" t="s">
        <v>289</v>
      </c>
      <c r="B10" t="s">
        <v>921</v>
      </c>
      <c r="C10" t="s">
        <v>922</v>
      </c>
      <c r="D10" t="s">
        <v>918</v>
      </c>
      <c r="F10">
        <v>207.24075300000001</v>
      </c>
      <c r="G10">
        <v>197.42744400000001</v>
      </c>
      <c r="H10">
        <v>188.436432</v>
      </c>
      <c r="I10">
        <v>180.56582599999999</v>
      </c>
      <c r="J10">
        <v>157.359711</v>
      </c>
      <c r="K10">
        <v>150.64619400000001</v>
      </c>
      <c r="L10">
        <v>135.22811899999999</v>
      </c>
      <c r="M10">
        <v>120.61721799999999</v>
      </c>
      <c r="N10">
        <v>112.138229</v>
      </c>
      <c r="O10">
        <v>107.360916</v>
      </c>
      <c r="P10">
        <v>105.50451700000001</v>
      </c>
      <c r="Q10">
        <v>101.464508</v>
      </c>
      <c r="R10">
        <v>96.134613000000002</v>
      </c>
      <c r="S10">
        <v>91.668807999999999</v>
      </c>
      <c r="T10">
        <v>90.052802999999997</v>
      </c>
      <c r="U10">
        <v>88.292197999999999</v>
      </c>
      <c r="V10">
        <v>87.902206000000007</v>
      </c>
      <c r="W10">
        <v>86.065201000000002</v>
      </c>
      <c r="X10">
        <v>85.726196000000002</v>
      </c>
      <c r="Y10">
        <v>80.629501000000005</v>
      </c>
      <c r="Z10">
        <v>80.268501000000001</v>
      </c>
      <c r="AA10">
        <v>80.268501000000001</v>
      </c>
      <c r="AB10">
        <v>80.268501000000001</v>
      </c>
      <c r="AC10">
        <v>79.426497999999995</v>
      </c>
      <c r="AD10">
        <v>76.912497999999999</v>
      </c>
      <c r="AE10">
        <v>76.912497999999999</v>
      </c>
      <c r="AF10">
        <v>76.912497999999999</v>
      </c>
      <c r="AG10">
        <v>76.912497999999999</v>
      </c>
      <c r="AH10">
        <v>76.912497999999999</v>
      </c>
      <c r="AI10">
        <v>76.912497999999999</v>
      </c>
      <c r="AJ10" s="32">
        <v>-3.4000000000000002E-2</v>
      </c>
    </row>
    <row r="11" spans="1:36" x14ac:dyDescent="0.35">
      <c r="A11" t="s">
        <v>923</v>
      </c>
      <c r="C11" t="s">
        <v>924</v>
      </c>
      <c r="D11" t="s">
        <v>925</v>
      </c>
      <c r="E11" t="s">
        <v>918</v>
      </c>
    </row>
    <row r="12" spans="1:36" x14ac:dyDescent="0.35">
      <c r="A12" t="s">
        <v>286</v>
      </c>
      <c r="B12" t="s">
        <v>926</v>
      </c>
      <c r="C12" t="s">
        <v>927</v>
      </c>
      <c r="D12" t="s">
        <v>918</v>
      </c>
      <c r="F12">
        <v>73.775802999999996</v>
      </c>
      <c r="G12">
        <v>71.555412000000004</v>
      </c>
      <c r="H12">
        <v>65.464005</v>
      </c>
      <c r="I12">
        <v>58.391708000000001</v>
      </c>
      <c r="J12">
        <v>51.759501999999998</v>
      </c>
      <c r="K12">
        <v>49.028098999999997</v>
      </c>
      <c r="L12">
        <v>47.423003999999999</v>
      </c>
      <c r="M12">
        <v>46.663001999999999</v>
      </c>
      <c r="N12">
        <v>45.223503000000001</v>
      </c>
      <c r="O12">
        <v>44.749405000000003</v>
      </c>
      <c r="P12">
        <v>43.767403000000002</v>
      </c>
      <c r="Q12">
        <v>43.524403</v>
      </c>
      <c r="R12">
        <v>42.782302999999999</v>
      </c>
      <c r="S12">
        <v>42.282302999999999</v>
      </c>
      <c r="T12">
        <v>41.332802000000001</v>
      </c>
      <c r="U12">
        <v>41.332802000000001</v>
      </c>
      <c r="V12">
        <v>41.309803000000002</v>
      </c>
      <c r="W12">
        <v>41.309803000000002</v>
      </c>
      <c r="X12">
        <v>41.309803000000002</v>
      </c>
      <c r="Y12">
        <v>41.309803000000002</v>
      </c>
      <c r="Z12">
        <v>41.309803000000002</v>
      </c>
      <c r="AA12">
        <v>41.309803000000002</v>
      </c>
      <c r="AB12">
        <v>41.309803000000002</v>
      </c>
      <c r="AC12">
        <v>41.309803000000002</v>
      </c>
      <c r="AD12">
        <v>41.309803000000002</v>
      </c>
      <c r="AE12">
        <v>41.309803000000002</v>
      </c>
      <c r="AF12">
        <v>41.309803000000002</v>
      </c>
      <c r="AG12">
        <v>41.309803000000002</v>
      </c>
      <c r="AH12">
        <v>40.114204000000001</v>
      </c>
      <c r="AI12">
        <v>39.867203000000003</v>
      </c>
      <c r="AJ12" s="32">
        <v>-2.1000000000000001E-2</v>
      </c>
    </row>
    <row r="13" spans="1:36" x14ac:dyDescent="0.35">
      <c r="A13" t="s">
        <v>289</v>
      </c>
      <c r="B13" t="s">
        <v>928</v>
      </c>
      <c r="C13" t="s">
        <v>929</v>
      </c>
      <c r="D13" t="s">
        <v>918</v>
      </c>
      <c r="F13">
        <v>73.775802999999996</v>
      </c>
      <c r="G13">
        <v>71.555412000000004</v>
      </c>
      <c r="H13">
        <v>66.505309999999994</v>
      </c>
      <c r="I13">
        <v>59.747008999999998</v>
      </c>
      <c r="J13">
        <v>54.435402000000003</v>
      </c>
      <c r="K13">
        <v>51.122199999999999</v>
      </c>
      <c r="L13">
        <v>49.474499000000002</v>
      </c>
      <c r="M13">
        <v>48.714500000000001</v>
      </c>
      <c r="N13">
        <v>46.606898999999999</v>
      </c>
      <c r="O13">
        <v>46.606898999999999</v>
      </c>
      <c r="P13">
        <v>45.078299999999999</v>
      </c>
      <c r="Q13">
        <v>44.835299999999997</v>
      </c>
      <c r="R13">
        <v>44.093204</v>
      </c>
      <c r="S13">
        <v>43.548198999999997</v>
      </c>
      <c r="T13">
        <v>42.598700999999998</v>
      </c>
      <c r="U13">
        <v>41.888702000000002</v>
      </c>
      <c r="V13">
        <v>41.638702000000002</v>
      </c>
      <c r="W13">
        <v>42.408703000000003</v>
      </c>
      <c r="X13">
        <v>42.408703000000003</v>
      </c>
      <c r="Y13">
        <v>43.230404</v>
      </c>
      <c r="Z13">
        <v>43.230404</v>
      </c>
      <c r="AA13">
        <v>43.230404</v>
      </c>
      <c r="AB13">
        <v>43.230404</v>
      </c>
      <c r="AC13">
        <v>44.072403000000001</v>
      </c>
      <c r="AD13">
        <v>43.460236000000002</v>
      </c>
      <c r="AE13">
        <v>43.460236000000002</v>
      </c>
      <c r="AF13">
        <v>43.460236000000002</v>
      </c>
      <c r="AG13">
        <v>43.460236000000002</v>
      </c>
      <c r="AH13">
        <v>43.460236000000002</v>
      </c>
      <c r="AI13">
        <v>43.460236000000002</v>
      </c>
      <c r="AJ13" s="32">
        <v>-1.7999999999999999E-2</v>
      </c>
    </row>
    <row r="14" spans="1:36" x14ac:dyDescent="0.35">
      <c r="A14" t="s">
        <v>930</v>
      </c>
      <c r="B14" t="s">
        <v>931</v>
      </c>
      <c r="C14" t="s">
        <v>932</v>
      </c>
      <c r="D14" t="s">
        <v>918</v>
      </c>
    </row>
    <row r="15" spans="1:36" x14ac:dyDescent="0.35">
      <c r="A15" t="s">
        <v>286</v>
      </c>
      <c r="B15" t="s">
        <v>933</v>
      </c>
      <c r="C15" t="s">
        <v>934</v>
      </c>
      <c r="D15" t="s">
        <v>918</v>
      </c>
      <c r="F15">
        <v>249.764343</v>
      </c>
      <c r="G15">
        <v>257.84274299999998</v>
      </c>
      <c r="H15">
        <v>261.35363799999999</v>
      </c>
      <c r="I15">
        <v>269.243561</v>
      </c>
      <c r="J15">
        <v>285.38311800000002</v>
      </c>
      <c r="K15">
        <v>292.21105999999997</v>
      </c>
      <c r="L15">
        <v>309.89669800000001</v>
      </c>
      <c r="M15">
        <v>315.39263899999997</v>
      </c>
      <c r="N15">
        <v>327.08856200000002</v>
      </c>
      <c r="O15">
        <v>330.934235</v>
      </c>
      <c r="P15">
        <v>336.01153599999998</v>
      </c>
      <c r="Q15">
        <v>343.336975</v>
      </c>
      <c r="R15">
        <v>352.800659</v>
      </c>
      <c r="S15">
        <v>360.85003699999999</v>
      </c>
      <c r="T15">
        <v>367.04418900000002</v>
      </c>
      <c r="U15">
        <v>372.24890099999999</v>
      </c>
      <c r="V15">
        <v>375.25885</v>
      </c>
      <c r="W15">
        <v>379.78057899999999</v>
      </c>
      <c r="X15">
        <v>384.851562</v>
      </c>
      <c r="Y15">
        <v>388.79840100000001</v>
      </c>
      <c r="Z15">
        <v>392.73458900000003</v>
      </c>
      <c r="AA15">
        <v>395.34991500000001</v>
      </c>
      <c r="AB15">
        <v>399.11016799999999</v>
      </c>
      <c r="AC15">
        <v>403.83938599999999</v>
      </c>
      <c r="AD15">
        <v>406.58975199999998</v>
      </c>
      <c r="AE15">
        <v>410.21264600000001</v>
      </c>
      <c r="AF15">
        <v>412.393372</v>
      </c>
      <c r="AG15">
        <v>415.464966</v>
      </c>
      <c r="AH15">
        <v>420.577606</v>
      </c>
      <c r="AI15">
        <v>426.20584100000002</v>
      </c>
      <c r="AJ15" s="32">
        <v>1.9E-2</v>
      </c>
    </row>
    <row r="16" spans="1:36" x14ac:dyDescent="0.35">
      <c r="A16" t="s">
        <v>289</v>
      </c>
      <c r="B16" t="s">
        <v>935</v>
      </c>
      <c r="C16" t="s">
        <v>936</v>
      </c>
      <c r="D16" t="s">
        <v>918</v>
      </c>
      <c r="F16">
        <v>249.764343</v>
      </c>
      <c r="G16">
        <v>257.84274299999998</v>
      </c>
      <c r="H16">
        <v>261.35363799999999</v>
      </c>
      <c r="I16">
        <v>277.15844700000002</v>
      </c>
      <c r="J16">
        <v>295.03198200000003</v>
      </c>
      <c r="K16">
        <v>303.85665899999998</v>
      </c>
      <c r="L16">
        <v>327.22738600000002</v>
      </c>
      <c r="M16">
        <v>339.21893299999999</v>
      </c>
      <c r="N16">
        <v>351.27029399999998</v>
      </c>
      <c r="O16">
        <v>358.04950000000002</v>
      </c>
      <c r="P16">
        <v>365.45519999999999</v>
      </c>
      <c r="Q16">
        <v>377.32189899999997</v>
      </c>
      <c r="R16">
        <v>386.31787100000003</v>
      </c>
      <c r="S16">
        <v>393.94274899999999</v>
      </c>
      <c r="T16">
        <v>403.63250699999998</v>
      </c>
      <c r="U16">
        <v>411.11566199999999</v>
      </c>
      <c r="V16">
        <v>415.82324199999999</v>
      </c>
      <c r="W16">
        <v>420.54846199999997</v>
      </c>
      <c r="X16">
        <v>425.48767099999998</v>
      </c>
      <c r="Y16">
        <v>429.48138399999999</v>
      </c>
      <c r="Z16">
        <v>434.218323</v>
      </c>
      <c r="AA16">
        <v>438.66229199999998</v>
      </c>
      <c r="AB16">
        <v>446.48303199999998</v>
      </c>
      <c r="AC16">
        <v>455.26403800000003</v>
      </c>
      <c r="AD16">
        <v>461.25079299999999</v>
      </c>
      <c r="AE16">
        <v>467.38073700000001</v>
      </c>
      <c r="AF16">
        <v>474.48913599999997</v>
      </c>
      <c r="AG16">
        <v>477.39349399999998</v>
      </c>
      <c r="AH16">
        <v>481.91143799999998</v>
      </c>
      <c r="AI16">
        <v>485.64056399999998</v>
      </c>
      <c r="AJ16" s="32">
        <v>2.3E-2</v>
      </c>
    </row>
    <row r="17" spans="1:36" x14ac:dyDescent="0.35">
      <c r="A17" t="s">
        <v>937</v>
      </c>
      <c r="B17" t="s">
        <v>938</v>
      </c>
      <c r="C17" t="s">
        <v>939</v>
      </c>
      <c r="D17" t="s">
        <v>918</v>
      </c>
    </row>
    <row r="18" spans="1:36" x14ac:dyDescent="0.35">
      <c r="A18" t="s">
        <v>286</v>
      </c>
      <c r="B18" t="s">
        <v>940</v>
      </c>
      <c r="C18" t="s">
        <v>941</v>
      </c>
      <c r="D18" t="s">
        <v>918</v>
      </c>
      <c r="F18">
        <v>141.13476600000001</v>
      </c>
      <c r="G18">
        <v>153.972488</v>
      </c>
      <c r="H18">
        <v>167.35081500000001</v>
      </c>
      <c r="I18">
        <v>173.5224</v>
      </c>
      <c r="J18">
        <v>181.73324600000001</v>
      </c>
      <c r="K18">
        <v>186.14117400000001</v>
      </c>
      <c r="L18">
        <v>188.51419100000001</v>
      </c>
      <c r="M18">
        <v>191.743866</v>
      </c>
      <c r="N18">
        <v>197.11291499999999</v>
      </c>
      <c r="O18">
        <v>200.58180200000001</v>
      </c>
      <c r="P18">
        <v>203.491806</v>
      </c>
      <c r="Q18">
        <v>206.74130199999999</v>
      </c>
      <c r="R18">
        <v>211.75323499999999</v>
      </c>
      <c r="S18">
        <v>217.94854699999999</v>
      </c>
      <c r="T18">
        <v>223.90875199999999</v>
      </c>
      <c r="U18">
        <v>228.12048300000001</v>
      </c>
      <c r="V18">
        <v>232.85128800000001</v>
      </c>
      <c r="W18">
        <v>239.957367</v>
      </c>
      <c r="X18">
        <v>244.161621</v>
      </c>
      <c r="Y18">
        <v>248.789886</v>
      </c>
      <c r="Z18">
        <v>256.575287</v>
      </c>
      <c r="AA18">
        <v>261.06253099999998</v>
      </c>
      <c r="AB18">
        <v>265.936218</v>
      </c>
      <c r="AC18">
        <v>274.92990099999997</v>
      </c>
      <c r="AD18">
        <v>280.728363</v>
      </c>
      <c r="AE18">
        <v>286.90380900000002</v>
      </c>
      <c r="AF18">
        <v>297.021637</v>
      </c>
      <c r="AG18">
        <v>303.38998400000003</v>
      </c>
      <c r="AH18">
        <v>315.41683999999998</v>
      </c>
      <c r="AI18">
        <v>322.200897</v>
      </c>
      <c r="AJ18" s="32">
        <v>2.9000000000000001E-2</v>
      </c>
    </row>
    <row r="19" spans="1:36" x14ac:dyDescent="0.35">
      <c r="A19" t="s">
        <v>289</v>
      </c>
      <c r="B19" t="s">
        <v>942</v>
      </c>
      <c r="C19" t="s">
        <v>943</v>
      </c>
      <c r="D19" t="s">
        <v>918</v>
      </c>
      <c r="F19">
        <v>141.13476600000001</v>
      </c>
      <c r="G19">
        <v>153.68185399999999</v>
      </c>
      <c r="H19">
        <v>168.352936</v>
      </c>
      <c r="I19">
        <v>177.82501199999999</v>
      </c>
      <c r="J19">
        <v>193.974457</v>
      </c>
      <c r="K19">
        <v>197.127655</v>
      </c>
      <c r="L19">
        <v>204.13433800000001</v>
      </c>
      <c r="M19">
        <v>208.89946</v>
      </c>
      <c r="N19">
        <v>214.49095199999999</v>
      </c>
      <c r="O19">
        <v>217.851562</v>
      </c>
      <c r="P19">
        <v>221.38537600000001</v>
      </c>
      <c r="Q19">
        <v>226.37445099999999</v>
      </c>
      <c r="R19">
        <v>230.76586900000001</v>
      </c>
      <c r="S19">
        <v>235.397705</v>
      </c>
      <c r="T19">
        <v>241.19421399999999</v>
      </c>
      <c r="U19">
        <v>244.677155</v>
      </c>
      <c r="V19">
        <v>249.131958</v>
      </c>
      <c r="W19">
        <v>255.67214999999999</v>
      </c>
      <c r="X19">
        <v>259.88125600000001</v>
      </c>
      <c r="Y19">
        <v>267.64773600000001</v>
      </c>
      <c r="Z19">
        <v>272.93414300000001</v>
      </c>
      <c r="AA19">
        <v>277.899475</v>
      </c>
      <c r="AB19">
        <v>282.72943099999998</v>
      </c>
      <c r="AC19">
        <v>290.55023199999999</v>
      </c>
      <c r="AD19">
        <v>297.89782700000001</v>
      </c>
      <c r="AE19">
        <v>304.66247600000003</v>
      </c>
      <c r="AF19">
        <v>313.945831</v>
      </c>
      <c r="AG19">
        <v>325.54998799999998</v>
      </c>
      <c r="AH19">
        <v>330.82641599999999</v>
      </c>
      <c r="AI19">
        <v>344.49191300000001</v>
      </c>
      <c r="AJ19" s="32">
        <v>3.1E-2</v>
      </c>
    </row>
    <row r="20" spans="1:36" x14ac:dyDescent="0.35">
      <c r="A20" t="s">
        <v>944</v>
      </c>
      <c r="B20" t="s">
        <v>945</v>
      </c>
      <c r="C20" t="s">
        <v>946</v>
      </c>
      <c r="D20" t="s">
        <v>918</v>
      </c>
    </row>
    <row r="21" spans="1:36" x14ac:dyDescent="0.35">
      <c r="A21" t="s">
        <v>286</v>
      </c>
      <c r="B21" t="s">
        <v>947</v>
      </c>
      <c r="C21" t="s">
        <v>948</v>
      </c>
      <c r="D21" t="s">
        <v>918</v>
      </c>
      <c r="F21">
        <v>95.487312000000003</v>
      </c>
      <c r="G21">
        <v>97.014815999999996</v>
      </c>
      <c r="H21">
        <v>97.058814999999996</v>
      </c>
      <c r="I21">
        <v>97.109604000000004</v>
      </c>
      <c r="J21">
        <v>96.018737999999999</v>
      </c>
      <c r="K21">
        <v>94.931861999999995</v>
      </c>
      <c r="L21">
        <v>92.796036000000001</v>
      </c>
      <c r="M21">
        <v>88.057297000000005</v>
      </c>
      <c r="N21">
        <v>87.117774999999995</v>
      </c>
      <c r="O21">
        <v>86.035858000000005</v>
      </c>
      <c r="P21">
        <v>86.174553000000003</v>
      </c>
      <c r="Q21">
        <v>86.270859000000002</v>
      </c>
      <c r="R21">
        <v>81.356384000000006</v>
      </c>
      <c r="S21">
        <v>81.444457999999997</v>
      </c>
      <c r="T21">
        <v>81.622803000000005</v>
      </c>
      <c r="U21">
        <v>81.755386000000001</v>
      </c>
      <c r="V21">
        <v>80.948836999999997</v>
      </c>
      <c r="W21">
        <v>80.975586000000007</v>
      </c>
      <c r="X21">
        <v>80.975586000000007</v>
      </c>
      <c r="Y21">
        <v>81.019317999999998</v>
      </c>
      <c r="Z21">
        <v>81.178252999999998</v>
      </c>
      <c r="AA21">
        <v>81.293243000000004</v>
      </c>
      <c r="AB21">
        <v>81.404160000000005</v>
      </c>
      <c r="AC21">
        <v>81.500076000000007</v>
      </c>
      <c r="AD21">
        <v>81.603950999999995</v>
      </c>
      <c r="AE21">
        <v>81.658051</v>
      </c>
      <c r="AF21">
        <v>81.712151000000006</v>
      </c>
      <c r="AG21">
        <v>80.520836000000003</v>
      </c>
      <c r="AH21">
        <v>80.561546000000007</v>
      </c>
      <c r="AI21">
        <v>80.623878000000005</v>
      </c>
      <c r="AJ21" s="32">
        <v>-6.0000000000000001E-3</v>
      </c>
    </row>
    <row r="22" spans="1:36" x14ac:dyDescent="0.35">
      <c r="A22" t="s">
        <v>289</v>
      </c>
      <c r="B22" t="s">
        <v>949</v>
      </c>
      <c r="C22" t="s">
        <v>950</v>
      </c>
      <c r="D22" t="s">
        <v>918</v>
      </c>
      <c r="F22">
        <v>95.487312000000003</v>
      </c>
      <c r="G22">
        <v>97.014815999999996</v>
      </c>
      <c r="H22">
        <v>97.058814999999996</v>
      </c>
      <c r="I22">
        <v>97.109604000000004</v>
      </c>
      <c r="J22">
        <v>96.018737999999999</v>
      </c>
      <c r="K22">
        <v>94.931861999999995</v>
      </c>
      <c r="L22">
        <v>92.796036000000001</v>
      </c>
      <c r="M22">
        <v>77.866501</v>
      </c>
      <c r="N22">
        <v>77.911468999999997</v>
      </c>
      <c r="O22">
        <v>75.820549</v>
      </c>
      <c r="P22">
        <v>75.085251</v>
      </c>
      <c r="Q22">
        <v>71.423057999999997</v>
      </c>
      <c r="R22">
        <v>55.546486000000002</v>
      </c>
      <c r="S22">
        <v>55.63456</v>
      </c>
      <c r="T22">
        <v>55.812904000000003</v>
      </c>
      <c r="U22">
        <v>55.945487999999997</v>
      </c>
      <c r="V22">
        <v>55.972237</v>
      </c>
      <c r="W22">
        <v>55.998992999999999</v>
      </c>
      <c r="X22">
        <v>53.856189999999998</v>
      </c>
      <c r="Y22">
        <v>53.899918</v>
      </c>
      <c r="Z22">
        <v>54.058849000000002</v>
      </c>
      <c r="AA22">
        <v>54.173839999999998</v>
      </c>
      <c r="AB22">
        <v>53.346760000000003</v>
      </c>
      <c r="AC22">
        <v>53.442669000000002</v>
      </c>
      <c r="AD22">
        <v>52.945244000000002</v>
      </c>
      <c r="AE22">
        <v>50.483643000000001</v>
      </c>
      <c r="AF22">
        <v>50.537742999999999</v>
      </c>
      <c r="AG22">
        <v>50.571434000000004</v>
      </c>
      <c r="AH22">
        <v>50.612144000000001</v>
      </c>
      <c r="AI22">
        <v>50.674477000000003</v>
      </c>
      <c r="AJ22" s="32">
        <v>-2.1999999999999999E-2</v>
      </c>
    </row>
    <row r="23" spans="1:36" x14ac:dyDescent="0.35">
      <c r="A23" t="s">
        <v>951</v>
      </c>
      <c r="B23" t="s">
        <v>952</v>
      </c>
      <c r="C23" t="s">
        <v>953</v>
      </c>
      <c r="D23" t="s">
        <v>918</v>
      </c>
    </row>
    <row r="24" spans="1:36" x14ac:dyDescent="0.35">
      <c r="A24" t="s">
        <v>286</v>
      </c>
      <c r="B24" t="s">
        <v>954</v>
      </c>
      <c r="C24" t="s">
        <v>955</v>
      </c>
      <c r="D24" t="s">
        <v>918</v>
      </c>
      <c r="F24">
        <v>23.016204999999999</v>
      </c>
      <c r="G24">
        <v>23.016204999999999</v>
      </c>
      <c r="H24">
        <v>23.016204999999999</v>
      </c>
      <c r="I24">
        <v>23.016204999999999</v>
      </c>
      <c r="J24">
        <v>23.016204999999999</v>
      </c>
      <c r="K24">
        <v>23.016204999999999</v>
      </c>
      <c r="L24">
        <v>23.016204999999999</v>
      </c>
      <c r="M24">
        <v>23.016204999999999</v>
      </c>
      <c r="N24">
        <v>23.016204999999999</v>
      </c>
      <c r="O24">
        <v>23.016204999999999</v>
      </c>
      <c r="P24">
        <v>23.016204999999999</v>
      </c>
      <c r="Q24">
        <v>23.016204999999999</v>
      </c>
      <c r="R24">
        <v>23.016204999999999</v>
      </c>
      <c r="S24">
        <v>23.016204999999999</v>
      </c>
      <c r="T24">
        <v>23.016204999999999</v>
      </c>
      <c r="U24">
        <v>23.016204999999999</v>
      </c>
      <c r="V24">
        <v>23.016204999999999</v>
      </c>
      <c r="W24">
        <v>23.016204999999999</v>
      </c>
      <c r="X24">
        <v>23.016204999999999</v>
      </c>
      <c r="Y24">
        <v>23.016204999999999</v>
      </c>
      <c r="Z24">
        <v>23.016204999999999</v>
      </c>
      <c r="AA24">
        <v>23.016204999999999</v>
      </c>
      <c r="AB24">
        <v>23.016204999999999</v>
      </c>
      <c r="AC24">
        <v>23.016204999999999</v>
      </c>
      <c r="AD24">
        <v>23.016204999999999</v>
      </c>
      <c r="AE24">
        <v>23.016204999999999</v>
      </c>
      <c r="AF24">
        <v>23.016204999999999</v>
      </c>
      <c r="AG24">
        <v>23.016204999999999</v>
      </c>
      <c r="AH24">
        <v>23.016204999999999</v>
      </c>
      <c r="AI24">
        <v>23.016204999999999</v>
      </c>
      <c r="AJ24" s="32">
        <v>0</v>
      </c>
    </row>
    <row r="25" spans="1:36" x14ac:dyDescent="0.35">
      <c r="A25" t="s">
        <v>289</v>
      </c>
      <c r="B25" t="s">
        <v>956</v>
      </c>
      <c r="C25" t="s">
        <v>957</v>
      </c>
      <c r="D25" t="s">
        <v>918</v>
      </c>
      <c r="F25">
        <v>23.016204999999999</v>
      </c>
      <c r="G25">
        <v>23.016204999999999</v>
      </c>
      <c r="H25">
        <v>23.016204999999999</v>
      </c>
      <c r="I25">
        <v>23.016204999999999</v>
      </c>
      <c r="J25">
        <v>23.016204999999999</v>
      </c>
      <c r="K25">
        <v>23.016204999999999</v>
      </c>
      <c r="L25">
        <v>23.016204999999999</v>
      </c>
      <c r="M25">
        <v>23.016204999999999</v>
      </c>
      <c r="N25">
        <v>23.016204999999999</v>
      </c>
      <c r="O25">
        <v>23.016204999999999</v>
      </c>
      <c r="P25">
        <v>23.016204999999999</v>
      </c>
      <c r="Q25">
        <v>23.016204999999999</v>
      </c>
      <c r="R25">
        <v>23.016204999999999</v>
      </c>
      <c r="S25">
        <v>23.016204999999999</v>
      </c>
      <c r="T25">
        <v>23.016204999999999</v>
      </c>
      <c r="U25">
        <v>23.016204999999999</v>
      </c>
      <c r="V25">
        <v>23.016204999999999</v>
      </c>
      <c r="W25">
        <v>23.016204999999999</v>
      </c>
      <c r="X25">
        <v>23.016204999999999</v>
      </c>
      <c r="Y25">
        <v>23.016204999999999</v>
      </c>
      <c r="Z25">
        <v>23.016204999999999</v>
      </c>
      <c r="AA25">
        <v>23.016204999999999</v>
      </c>
      <c r="AB25">
        <v>23.016204999999999</v>
      </c>
      <c r="AC25">
        <v>23.016204999999999</v>
      </c>
      <c r="AD25">
        <v>23.016204999999999</v>
      </c>
      <c r="AE25">
        <v>23.016204999999999</v>
      </c>
      <c r="AF25">
        <v>23.016204999999999</v>
      </c>
      <c r="AG25">
        <v>23.016204999999999</v>
      </c>
      <c r="AH25">
        <v>23.016204999999999</v>
      </c>
      <c r="AI25">
        <v>23.016204999999999</v>
      </c>
      <c r="AJ25" s="32">
        <v>0</v>
      </c>
    </row>
    <row r="26" spans="1:36" x14ac:dyDescent="0.35">
      <c r="A26" t="s">
        <v>958</v>
      </c>
      <c r="B26" t="s">
        <v>959</v>
      </c>
      <c r="C26" t="s">
        <v>960</v>
      </c>
      <c r="D26" t="s">
        <v>918</v>
      </c>
    </row>
    <row r="27" spans="1:36" x14ac:dyDescent="0.35">
      <c r="A27" t="s">
        <v>286</v>
      </c>
      <c r="B27" t="s">
        <v>961</v>
      </c>
      <c r="C27" t="s">
        <v>962</v>
      </c>
      <c r="D27" t="s">
        <v>918</v>
      </c>
      <c r="F27">
        <v>3.968</v>
      </c>
      <c r="G27">
        <v>6.4980529999999996</v>
      </c>
      <c r="H27">
        <v>8.3803529999999995</v>
      </c>
      <c r="I27">
        <v>9.0470980000000001</v>
      </c>
      <c r="J27">
        <v>10.024082</v>
      </c>
      <c r="K27">
        <v>10.644874</v>
      </c>
      <c r="L27">
        <v>11.96899</v>
      </c>
      <c r="M27">
        <v>13.916988</v>
      </c>
      <c r="N27">
        <v>14.465987999999999</v>
      </c>
      <c r="O27">
        <v>15.030294</v>
      </c>
      <c r="P27">
        <v>15.361281</v>
      </c>
      <c r="Q27">
        <v>17.037842000000001</v>
      </c>
      <c r="R27">
        <v>17.27684</v>
      </c>
      <c r="S27">
        <v>17.549809</v>
      </c>
      <c r="T27">
        <v>18.560487999999999</v>
      </c>
      <c r="U27">
        <v>18.679203000000001</v>
      </c>
      <c r="V27">
        <v>18.713059999999999</v>
      </c>
      <c r="W27">
        <v>18.774657999999999</v>
      </c>
      <c r="X27">
        <v>19.740901999999998</v>
      </c>
      <c r="Y27">
        <v>19.776287</v>
      </c>
      <c r="Z27">
        <v>20.657169</v>
      </c>
      <c r="AA27">
        <v>21.338418999999998</v>
      </c>
      <c r="AB27">
        <v>23.182055999999999</v>
      </c>
      <c r="AC27">
        <v>23.850954000000002</v>
      </c>
      <c r="AD27">
        <v>24.102008999999999</v>
      </c>
      <c r="AE27">
        <v>24.697657</v>
      </c>
      <c r="AF27">
        <v>24.893183000000001</v>
      </c>
      <c r="AG27">
        <v>25.185205</v>
      </c>
      <c r="AH27">
        <v>27.334793000000001</v>
      </c>
      <c r="AI27">
        <v>27.706506999999998</v>
      </c>
      <c r="AJ27" s="32">
        <v>6.9000000000000006E-2</v>
      </c>
    </row>
    <row r="28" spans="1:36" x14ac:dyDescent="0.35">
      <c r="A28" t="s">
        <v>289</v>
      </c>
      <c r="B28" t="s">
        <v>963</v>
      </c>
      <c r="C28" t="s">
        <v>964</v>
      </c>
      <c r="D28" t="s">
        <v>918</v>
      </c>
      <c r="F28">
        <v>3.968</v>
      </c>
      <c r="G28">
        <v>6.1261429999999999</v>
      </c>
      <c r="H28">
        <v>8.0084429999999998</v>
      </c>
      <c r="I28">
        <v>8.6735559999999996</v>
      </c>
      <c r="J28">
        <v>9.2545570000000001</v>
      </c>
      <c r="K28">
        <v>10.032829</v>
      </c>
      <c r="L28">
        <v>11.139533999999999</v>
      </c>
      <c r="M28">
        <v>12.032443000000001</v>
      </c>
      <c r="N28">
        <v>13.025045</v>
      </c>
      <c r="O28">
        <v>13.593137</v>
      </c>
      <c r="P28">
        <v>15.338768999999999</v>
      </c>
      <c r="Q28">
        <v>15.58619</v>
      </c>
      <c r="R28">
        <v>15.881866</v>
      </c>
      <c r="S28">
        <v>16.279346</v>
      </c>
      <c r="T28">
        <v>16.658192</v>
      </c>
      <c r="U28">
        <v>16.836300000000001</v>
      </c>
      <c r="V28">
        <v>16.872845000000002</v>
      </c>
      <c r="W28">
        <v>16.872845000000002</v>
      </c>
      <c r="X28">
        <v>17.212707999999999</v>
      </c>
      <c r="Y28">
        <v>17.759139999999999</v>
      </c>
      <c r="Z28">
        <v>17.884982999999998</v>
      </c>
      <c r="AA28">
        <v>18.278164</v>
      </c>
      <c r="AB28">
        <v>18.771431</v>
      </c>
      <c r="AC28">
        <v>18.793793000000001</v>
      </c>
      <c r="AD28">
        <v>20.418227999999999</v>
      </c>
      <c r="AE28">
        <v>20.981915000000001</v>
      </c>
      <c r="AF28">
        <v>21.615448000000001</v>
      </c>
      <c r="AG28">
        <v>22.514900000000001</v>
      </c>
      <c r="AH28">
        <v>22.563030000000001</v>
      </c>
      <c r="AI28">
        <v>22.744553</v>
      </c>
      <c r="AJ28" s="32">
        <v>6.2E-2</v>
      </c>
    </row>
    <row r="29" spans="1:36" x14ac:dyDescent="0.35">
      <c r="A29" t="s">
        <v>965</v>
      </c>
      <c r="B29" t="s">
        <v>966</v>
      </c>
      <c r="C29" t="s">
        <v>967</v>
      </c>
      <c r="D29" t="s">
        <v>918</v>
      </c>
    </row>
    <row r="30" spans="1:36" x14ac:dyDescent="0.35">
      <c r="A30" t="s">
        <v>286</v>
      </c>
      <c r="B30" t="s">
        <v>968</v>
      </c>
      <c r="C30" t="s">
        <v>969</v>
      </c>
      <c r="D30" t="s">
        <v>918</v>
      </c>
      <c r="F30">
        <v>0.22309999999999999</v>
      </c>
      <c r="G30">
        <v>0.25269999999999998</v>
      </c>
      <c r="H30">
        <v>0.25269999999999998</v>
      </c>
      <c r="I30">
        <v>0.25601800000000002</v>
      </c>
      <c r="J30">
        <v>0.257297</v>
      </c>
      <c r="K30">
        <v>0.257297</v>
      </c>
      <c r="L30">
        <v>0.257297</v>
      </c>
      <c r="M30">
        <v>0.257297</v>
      </c>
      <c r="N30">
        <v>0.257297</v>
      </c>
      <c r="O30">
        <v>0.257297</v>
      </c>
      <c r="P30">
        <v>0.25619700000000001</v>
      </c>
      <c r="Q30">
        <v>0.25619700000000001</v>
      </c>
      <c r="R30">
        <v>0.25619700000000001</v>
      </c>
      <c r="S30">
        <v>0.25619700000000001</v>
      </c>
      <c r="T30">
        <v>0.25619700000000001</v>
      </c>
      <c r="U30">
        <v>0.25619700000000001</v>
      </c>
      <c r="V30">
        <v>0.25619700000000001</v>
      </c>
      <c r="W30">
        <v>0.25619700000000001</v>
      </c>
      <c r="X30">
        <v>0.25722600000000001</v>
      </c>
      <c r="Y30">
        <v>0.25722600000000001</v>
      </c>
      <c r="Z30">
        <v>0.25722600000000001</v>
      </c>
      <c r="AA30">
        <v>0.25722600000000001</v>
      </c>
      <c r="AB30">
        <v>0.25722600000000001</v>
      </c>
      <c r="AC30">
        <v>0.25722600000000001</v>
      </c>
      <c r="AD30">
        <v>0.25722600000000001</v>
      </c>
      <c r="AE30">
        <v>0.25722600000000001</v>
      </c>
      <c r="AF30">
        <v>0.25722600000000001</v>
      </c>
      <c r="AG30">
        <v>0.25722600000000001</v>
      </c>
      <c r="AH30">
        <v>0.25722600000000001</v>
      </c>
      <c r="AI30">
        <v>0.25722600000000001</v>
      </c>
      <c r="AJ30" s="32">
        <v>5.0000000000000001E-3</v>
      </c>
    </row>
    <row r="31" spans="1:36" x14ac:dyDescent="0.35">
      <c r="A31" t="s">
        <v>289</v>
      </c>
      <c r="B31" t="s">
        <v>970</v>
      </c>
      <c r="C31" t="s">
        <v>971</v>
      </c>
      <c r="D31" t="s">
        <v>918</v>
      </c>
      <c r="F31">
        <v>0.22309999999999999</v>
      </c>
      <c r="G31">
        <v>0.25269999999999998</v>
      </c>
      <c r="H31">
        <v>0.25269999999999998</v>
      </c>
      <c r="I31">
        <v>0.25525700000000001</v>
      </c>
      <c r="J31">
        <v>0.25744800000000001</v>
      </c>
      <c r="K31">
        <v>0.25744800000000001</v>
      </c>
      <c r="L31">
        <v>0.25744800000000001</v>
      </c>
      <c r="M31">
        <v>0.25744800000000001</v>
      </c>
      <c r="N31">
        <v>0.25744800000000001</v>
      </c>
      <c r="O31">
        <v>0.25744800000000001</v>
      </c>
      <c r="P31">
        <v>0.25634800000000002</v>
      </c>
      <c r="Q31">
        <v>0.25634800000000002</v>
      </c>
      <c r="R31">
        <v>0.25634800000000002</v>
      </c>
      <c r="S31">
        <v>0.25634800000000002</v>
      </c>
      <c r="T31">
        <v>0.25634800000000002</v>
      </c>
      <c r="U31">
        <v>0.25634800000000002</v>
      </c>
      <c r="V31">
        <v>0.25634800000000002</v>
      </c>
      <c r="W31">
        <v>0.25634800000000002</v>
      </c>
      <c r="X31">
        <v>0.25634800000000002</v>
      </c>
      <c r="Y31">
        <v>0.25634800000000002</v>
      </c>
      <c r="Z31">
        <v>0.257353</v>
      </c>
      <c r="AA31">
        <v>0.257353</v>
      </c>
      <c r="AB31">
        <v>0.257353</v>
      </c>
      <c r="AC31">
        <v>0.257353</v>
      </c>
      <c r="AD31">
        <v>0.257353</v>
      </c>
      <c r="AE31">
        <v>0.257353</v>
      </c>
      <c r="AF31">
        <v>0.257353</v>
      </c>
      <c r="AG31">
        <v>0.257353</v>
      </c>
      <c r="AH31">
        <v>0.257353</v>
      </c>
      <c r="AI31">
        <v>0.257353</v>
      </c>
      <c r="AJ31" s="32">
        <v>5.0000000000000001E-3</v>
      </c>
    </row>
    <row r="32" spans="1:36" x14ac:dyDescent="0.35">
      <c r="A32" t="s">
        <v>972</v>
      </c>
      <c r="B32" t="s">
        <v>973</v>
      </c>
      <c r="C32" t="s">
        <v>974</v>
      </c>
      <c r="D32" t="s">
        <v>918</v>
      </c>
    </row>
    <row r="33" spans="1:36" x14ac:dyDescent="0.35">
      <c r="A33" t="s">
        <v>286</v>
      </c>
      <c r="B33" t="s">
        <v>975</v>
      </c>
      <c r="C33" t="s">
        <v>976</v>
      </c>
      <c r="D33" t="s">
        <v>918</v>
      </c>
      <c r="F33">
        <v>285.27877799999999</v>
      </c>
      <c r="G33">
        <v>310.07849099999999</v>
      </c>
      <c r="H33">
        <v>341.91708399999999</v>
      </c>
      <c r="I33">
        <v>384.027039</v>
      </c>
      <c r="J33">
        <v>410.54357900000002</v>
      </c>
      <c r="K33">
        <v>421.49700899999999</v>
      </c>
      <c r="L33">
        <v>429.370453</v>
      </c>
      <c r="M33">
        <v>445.12219199999998</v>
      </c>
      <c r="N33">
        <v>472.45886200000001</v>
      </c>
      <c r="O33">
        <v>488.39648399999999</v>
      </c>
      <c r="P33">
        <v>497.937927</v>
      </c>
      <c r="Q33">
        <v>507.339539</v>
      </c>
      <c r="R33">
        <v>525.96057099999996</v>
      </c>
      <c r="S33">
        <v>546.94360400000005</v>
      </c>
      <c r="T33">
        <v>566.742615</v>
      </c>
      <c r="U33">
        <v>582.04455600000006</v>
      </c>
      <c r="V33">
        <v>592.39074700000003</v>
      </c>
      <c r="W33">
        <v>599.75231900000006</v>
      </c>
      <c r="X33">
        <v>609.26214600000003</v>
      </c>
      <c r="Y33">
        <v>617.375854</v>
      </c>
      <c r="Z33">
        <v>623.42828399999996</v>
      </c>
      <c r="AA33">
        <v>631.98657200000002</v>
      </c>
      <c r="AB33">
        <v>643.37988299999995</v>
      </c>
      <c r="AC33">
        <v>649.71447799999999</v>
      </c>
      <c r="AD33">
        <v>659.21508800000004</v>
      </c>
      <c r="AE33">
        <v>668.80157499999996</v>
      </c>
      <c r="AF33">
        <v>680.364014</v>
      </c>
      <c r="AG33">
        <v>695.68072500000005</v>
      </c>
      <c r="AH33">
        <v>708.54229699999996</v>
      </c>
      <c r="AI33">
        <v>719.69946300000004</v>
      </c>
      <c r="AJ33" s="32">
        <v>3.2000000000000001E-2</v>
      </c>
    </row>
    <row r="34" spans="1:36" x14ac:dyDescent="0.35">
      <c r="A34" t="s">
        <v>289</v>
      </c>
      <c r="B34" t="s">
        <v>977</v>
      </c>
      <c r="C34" t="s">
        <v>978</v>
      </c>
      <c r="D34" t="s">
        <v>918</v>
      </c>
      <c r="F34">
        <v>285.27877799999999</v>
      </c>
      <c r="G34">
        <v>310.07849099999999</v>
      </c>
      <c r="H34">
        <v>341.74648999999999</v>
      </c>
      <c r="I34">
        <v>360.11535600000002</v>
      </c>
      <c r="J34">
        <v>379.08093300000002</v>
      </c>
      <c r="K34">
        <v>387.515961</v>
      </c>
      <c r="L34">
        <v>397.43685900000003</v>
      </c>
      <c r="M34">
        <v>407.62445100000002</v>
      </c>
      <c r="N34">
        <v>428.78735399999999</v>
      </c>
      <c r="O34">
        <v>444.36245700000001</v>
      </c>
      <c r="P34">
        <v>451.424194</v>
      </c>
      <c r="Q34">
        <v>464.14111300000002</v>
      </c>
      <c r="R34">
        <v>469.93182400000001</v>
      </c>
      <c r="S34">
        <v>481.84448200000003</v>
      </c>
      <c r="T34">
        <v>503.21978799999999</v>
      </c>
      <c r="U34">
        <v>514.62805200000003</v>
      </c>
      <c r="V34">
        <v>521.95336899999995</v>
      </c>
      <c r="W34">
        <v>525.64709500000004</v>
      </c>
      <c r="X34">
        <v>530.26489300000003</v>
      </c>
      <c r="Y34">
        <v>538.36261000000002</v>
      </c>
      <c r="Z34">
        <v>545.12231399999996</v>
      </c>
      <c r="AA34">
        <v>554.09613000000002</v>
      </c>
      <c r="AB34">
        <v>564.09252900000001</v>
      </c>
      <c r="AC34">
        <v>574.10839799999997</v>
      </c>
      <c r="AD34">
        <v>585.30780000000004</v>
      </c>
      <c r="AE34">
        <v>598.75616500000001</v>
      </c>
      <c r="AF34">
        <v>608.66369599999996</v>
      </c>
      <c r="AG34">
        <v>613.22796600000004</v>
      </c>
      <c r="AH34">
        <v>619.86840800000004</v>
      </c>
      <c r="AI34">
        <v>629.14929199999995</v>
      </c>
      <c r="AJ34" s="32">
        <v>2.8000000000000001E-2</v>
      </c>
    </row>
    <row r="35" spans="1:36" x14ac:dyDescent="0.35">
      <c r="A35" t="s">
        <v>979</v>
      </c>
      <c r="B35" t="s">
        <v>980</v>
      </c>
      <c r="C35" t="s">
        <v>981</v>
      </c>
      <c r="D35" t="s">
        <v>918</v>
      </c>
    </row>
    <row r="36" spans="1:36" x14ac:dyDescent="0.35">
      <c r="A36" t="s">
        <v>286</v>
      </c>
      <c r="B36" t="s">
        <v>982</v>
      </c>
      <c r="C36" t="s">
        <v>983</v>
      </c>
      <c r="D36" t="s">
        <v>918</v>
      </c>
      <c r="F36">
        <v>0</v>
      </c>
      <c r="G36">
        <v>0</v>
      </c>
      <c r="H36">
        <v>1.099837</v>
      </c>
      <c r="I36">
        <v>1.3052250000000001</v>
      </c>
      <c r="J36">
        <v>1.56447</v>
      </c>
      <c r="K36">
        <v>1.9888669999999999</v>
      </c>
      <c r="L36">
        <v>2.4220299999999999</v>
      </c>
      <c r="M36">
        <v>2.8900489999999999</v>
      </c>
      <c r="N36">
        <v>3.403985</v>
      </c>
      <c r="O36">
        <v>3.9493140000000002</v>
      </c>
      <c r="P36">
        <v>4.5662799999999999</v>
      </c>
      <c r="Q36">
        <v>5.2045300000000001</v>
      </c>
      <c r="R36">
        <v>5.8720660000000002</v>
      </c>
      <c r="S36">
        <v>6.6467650000000003</v>
      </c>
      <c r="T36">
        <v>7.6498160000000004</v>
      </c>
      <c r="U36">
        <v>8.7380800000000001</v>
      </c>
      <c r="V36">
        <v>9.8820680000000003</v>
      </c>
      <c r="W36">
        <v>11.101279</v>
      </c>
      <c r="X36">
        <v>12.297058</v>
      </c>
      <c r="Y36">
        <v>13.513679</v>
      </c>
      <c r="Z36">
        <v>14.793908</v>
      </c>
      <c r="AA36">
        <v>16.129086999999998</v>
      </c>
      <c r="AB36">
        <v>17.452337</v>
      </c>
      <c r="AC36">
        <v>18.881122999999999</v>
      </c>
      <c r="AD36">
        <v>20.31765</v>
      </c>
      <c r="AE36">
        <v>21.636856000000002</v>
      </c>
      <c r="AF36">
        <v>22.978241000000001</v>
      </c>
      <c r="AG36">
        <v>24.258875</v>
      </c>
      <c r="AH36">
        <v>25.570881</v>
      </c>
      <c r="AI36">
        <v>27.046391</v>
      </c>
      <c r="AJ36" t="s">
        <v>391</v>
      </c>
    </row>
    <row r="37" spans="1:36" x14ac:dyDescent="0.35">
      <c r="A37" t="s">
        <v>289</v>
      </c>
      <c r="B37" t="s">
        <v>984</v>
      </c>
      <c r="C37" t="s">
        <v>985</v>
      </c>
      <c r="D37" t="s">
        <v>918</v>
      </c>
      <c r="F37">
        <v>0</v>
      </c>
      <c r="G37">
        <v>0</v>
      </c>
      <c r="H37">
        <v>1.4066639999999999</v>
      </c>
      <c r="I37">
        <v>1.7270160000000001</v>
      </c>
      <c r="J37">
        <v>2.0334430000000001</v>
      </c>
      <c r="K37">
        <v>2.398342</v>
      </c>
      <c r="L37">
        <v>2.900115</v>
      </c>
      <c r="M37">
        <v>3.4319310000000001</v>
      </c>
      <c r="N37">
        <v>4.0720729999999996</v>
      </c>
      <c r="O37">
        <v>4.7172280000000004</v>
      </c>
      <c r="P37">
        <v>5.3679800000000002</v>
      </c>
      <c r="Q37">
        <v>6.2395360000000002</v>
      </c>
      <c r="R37">
        <v>7.0548310000000001</v>
      </c>
      <c r="S37">
        <v>8.0500349999999994</v>
      </c>
      <c r="T37">
        <v>9.2620290000000001</v>
      </c>
      <c r="U37">
        <v>10.580568</v>
      </c>
      <c r="V37">
        <v>11.906597</v>
      </c>
      <c r="W37">
        <v>13.289574</v>
      </c>
      <c r="X37">
        <v>14.791002000000001</v>
      </c>
      <c r="Y37">
        <v>16.277266999999998</v>
      </c>
      <c r="Z37">
        <v>17.700707999999999</v>
      </c>
      <c r="AA37">
        <v>19.367348</v>
      </c>
      <c r="AB37">
        <v>21.070259</v>
      </c>
      <c r="AC37">
        <v>22.835100000000001</v>
      </c>
      <c r="AD37">
        <v>24.582397</v>
      </c>
      <c r="AE37">
        <v>26.379559</v>
      </c>
      <c r="AF37">
        <v>28.267868</v>
      </c>
      <c r="AG37">
        <v>29.958508999999999</v>
      </c>
      <c r="AH37">
        <v>31.640951000000001</v>
      </c>
      <c r="AI37">
        <v>33.440154999999997</v>
      </c>
      <c r="AJ37" t="s">
        <v>391</v>
      </c>
    </row>
    <row r="38" spans="1:36" x14ac:dyDescent="0.35">
      <c r="A38" t="s">
        <v>986</v>
      </c>
      <c r="B38" t="s">
        <v>987</v>
      </c>
      <c r="C38" t="s">
        <v>988</v>
      </c>
      <c r="D38" t="s">
        <v>918</v>
      </c>
    </row>
    <row r="39" spans="1:36" x14ac:dyDescent="0.35">
      <c r="A39" t="s">
        <v>286</v>
      </c>
      <c r="B39" t="s">
        <v>989</v>
      </c>
      <c r="C39" t="s">
        <v>990</v>
      </c>
      <c r="D39" t="s">
        <v>918</v>
      </c>
      <c r="F39">
        <v>1079.889038</v>
      </c>
      <c r="G39">
        <v>1117.6583250000001</v>
      </c>
      <c r="H39">
        <v>1154.329956</v>
      </c>
      <c r="I39">
        <v>1197.6791989999999</v>
      </c>
      <c r="J39">
        <v>1222.170654</v>
      </c>
      <c r="K39">
        <v>1234.7810059999999</v>
      </c>
      <c r="L39">
        <v>1254.2146</v>
      </c>
      <c r="M39">
        <v>1264.4385990000001</v>
      </c>
      <c r="N39">
        <v>1296.5288089999999</v>
      </c>
      <c r="O39">
        <v>1314.3496090000001</v>
      </c>
      <c r="P39">
        <v>1331.1649170000001</v>
      </c>
      <c r="Q39">
        <v>1350.7937010000001</v>
      </c>
      <c r="R39">
        <v>1378.3781739999999</v>
      </c>
      <c r="S39">
        <v>1408.971558</v>
      </c>
      <c r="T39">
        <v>1440.5516359999999</v>
      </c>
      <c r="U39">
        <v>1465.6054690000001</v>
      </c>
      <c r="V39">
        <v>1483.327759</v>
      </c>
      <c r="W39">
        <v>1502.557861</v>
      </c>
      <c r="X39">
        <v>1523.16687</v>
      </c>
      <c r="Y39">
        <v>1539.3863530000001</v>
      </c>
      <c r="Z39">
        <v>1559.140625</v>
      </c>
      <c r="AA39">
        <v>1576.9326169999999</v>
      </c>
      <c r="AB39">
        <v>1600.237793</v>
      </c>
      <c r="AC39">
        <v>1622.4887699999999</v>
      </c>
      <c r="AD39">
        <v>1639.8156739999999</v>
      </c>
      <c r="AE39">
        <v>1661.1694339999999</v>
      </c>
      <c r="AF39">
        <v>1686.621582</v>
      </c>
      <c r="AG39">
        <v>1711.7595209999999</v>
      </c>
      <c r="AH39">
        <v>1744.0673830000001</v>
      </c>
      <c r="AI39">
        <v>1769.299438</v>
      </c>
      <c r="AJ39" s="32">
        <v>1.7000000000000001E-2</v>
      </c>
    </row>
    <row r="40" spans="1:36" x14ac:dyDescent="0.35">
      <c r="A40" t="s">
        <v>289</v>
      </c>
      <c r="B40" t="s">
        <v>991</v>
      </c>
      <c r="C40" t="s">
        <v>992</v>
      </c>
      <c r="D40" t="s">
        <v>918</v>
      </c>
      <c r="F40">
        <v>1079.889038</v>
      </c>
      <c r="G40">
        <v>1116.9957280000001</v>
      </c>
      <c r="H40">
        <v>1156.137573</v>
      </c>
      <c r="I40">
        <v>1186.1933590000001</v>
      </c>
      <c r="J40">
        <v>1210.462769</v>
      </c>
      <c r="K40">
        <v>1220.9053960000001</v>
      </c>
      <c r="L40">
        <v>1243.610596</v>
      </c>
      <c r="M40">
        <v>1241.6791989999999</v>
      </c>
      <c r="N40">
        <v>1271.575928</v>
      </c>
      <c r="O40">
        <v>1291.635986</v>
      </c>
      <c r="P40">
        <v>1307.9121090000001</v>
      </c>
      <c r="Q40">
        <v>1330.6585689999999</v>
      </c>
      <c r="R40">
        <v>1328.9991460000001</v>
      </c>
      <c r="S40">
        <v>1349.638428</v>
      </c>
      <c r="T40">
        <v>1385.7037350000001</v>
      </c>
      <c r="U40">
        <v>1407.2366939999999</v>
      </c>
      <c r="V40">
        <v>1424.4736330000001</v>
      </c>
      <c r="W40">
        <v>1439.775513</v>
      </c>
      <c r="X40">
        <v>1452.9011230000001</v>
      </c>
      <c r="Y40">
        <v>1470.560547</v>
      </c>
      <c r="Z40">
        <v>1488.6917719999999</v>
      </c>
      <c r="AA40">
        <v>1509.2497559999999</v>
      </c>
      <c r="AB40">
        <v>1533.265991</v>
      </c>
      <c r="AC40">
        <v>1561.7667240000001</v>
      </c>
      <c r="AD40">
        <v>1586.048462</v>
      </c>
      <c r="AE40">
        <v>1612.290649</v>
      </c>
      <c r="AF40">
        <v>1641.1660159999999</v>
      </c>
      <c r="AG40">
        <v>1662.8625489999999</v>
      </c>
      <c r="AH40">
        <v>1681.0686040000001</v>
      </c>
      <c r="AI40">
        <v>1709.787231</v>
      </c>
      <c r="AJ40" s="32">
        <v>1.6E-2</v>
      </c>
    </row>
    <row r="41" spans="1:36" x14ac:dyDescent="0.35">
      <c r="A41" t="s">
        <v>993</v>
      </c>
      <c r="C41" t="s">
        <v>994</v>
      </c>
    </row>
    <row r="42" spans="1:36" x14ac:dyDescent="0.35">
      <c r="A42" t="s">
        <v>915</v>
      </c>
      <c r="B42" t="s">
        <v>995</v>
      </c>
      <c r="C42" t="s">
        <v>996</v>
      </c>
      <c r="D42" t="s">
        <v>918</v>
      </c>
    </row>
    <row r="43" spans="1:36" x14ac:dyDescent="0.35">
      <c r="A43" t="s">
        <v>286</v>
      </c>
      <c r="B43" t="s">
        <v>997</v>
      </c>
      <c r="C43" t="s">
        <v>998</v>
      </c>
      <c r="D43" t="s">
        <v>918</v>
      </c>
      <c r="F43">
        <v>1.6835</v>
      </c>
      <c r="G43">
        <v>1.6835</v>
      </c>
      <c r="H43">
        <v>1.6835</v>
      </c>
      <c r="I43">
        <v>1.4395</v>
      </c>
      <c r="J43">
        <v>1.4395</v>
      </c>
      <c r="K43">
        <v>1.4395</v>
      </c>
      <c r="L43">
        <v>1.4395</v>
      </c>
      <c r="M43">
        <v>1.4395</v>
      </c>
      <c r="N43">
        <v>1.4395</v>
      </c>
      <c r="O43">
        <v>1.4395</v>
      </c>
      <c r="P43">
        <v>1.4395</v>
      </c>
      <c r="Q43">
        <v>1.4395</v>
      </c>
      <c r="R43">
        <v>1.4395</v>
      </c>
      <c r="S43">
        <v>1.4395</v>
      </c>
      <c r="T43">
        <v>1.4395</v>
      </c>
      <c r="U43">
        <v>1.4395</v>
      </c>
      <c r="V43">
        <v>1.4395</v>
      </c>
      <c r="W43">
        <v>1.4395</v>
      </c>
      <c r="X43">
        <v>1.4395</v>
      </c>
      <c r="Y43">
        <v>1.4395</v>
      </c>
      <c r="Z43">
        <v>1.4395</v>
      </c>
      <c r="AA43">
        <v>1.4395</v>
      </c>
      <c r="AB43">
        <v>1.4395</v>
      </c>
      <c r="AC43">
        <v>1.4395</v>
      </c>
      <c r="AD43">
        <v>1.4395</v>
      </c>
      <c r="AE43">
        <v>1.4395</v>
      </c>
      <c r="AF43">
        <v>1.4395</v>
      </c>
      <c r="AG43">
        <v>1.4395</v>
      </c>
      <c r="AH43">
        <v>1.4395</v>
      </c>
      <c r="AI43">
        <v>1.4395</v>
      </c>
      <c r="AJ43" s="32">
        <v>-5.0000000000000001E-3</v>
      </c>
    </row>
    <row r="44" spans="1:36" x14ac:dyDescent="0.35">
      <c r="A44" t="s">
        <v>289</v>
      </c>
      <c r="B44" t="s">
        <v>999</v>
      </c>
      <c r="C44" t="s">
        <v>1000</v>
      </c>
      <c r="D44" t="s">
        <v>918</v>
      </c>
      <c r="F44">
        <v>1.6835</v>
      </c>
      <c r="G44">
        <v>1.6835</v>
      </c>
      <c r="H44">
        <v>1.6835</v>
      </c>
      <c r="I44">
        <v>1.4395</v>
      </c>
      <c r="J44">
        <v>1.4395</v>
      </c>
      <c r="K44">
        <v>1.4395</v>
      </c>
      <c r="L44">
        <v>1.4395</v>
      </c>
      <c r="M44">
        <v>1.4395</v>
      </c>
      <c r="N44">
        <v>1.4395</v>
      </c>
      <c r="O44">
        <v>1.4395</v>
      </c>
      <c r="P44">
        <v>1.4395</v>
      </c>
      <c r="Q44">
        <v>1.4395</v>
      </c>
      <c r="R44">
        <v>1.4395</v>
      </c>
      <c r="S44">
        <v>1.4395</v>
      </c>
      <c r="T44">
        <v>1.4395</v>
      </c>
      <c r="U44">
        <v>1.4395</v>
      </c>
      <c r="V44">
        <v>1.4395</v>
      </c>
      <c r="W44">
        <v>1.4395</v>
      </c>
      <c r="X44">
        <v>1.4395</v>
      </c>
      <c r="Y44">
        <v>1.4395</v>
      </c>
      <c r="Z44">
        <v>1.4395</v>
      </c>
      <c r="AA44">
        <v>1.4395</v>
      </c>
      <c r="AB44">
        <v>1.4395</v>
      </c>
      <c r="AC44">
        <v>1.4395</v>
      </c>
      <c r="AD44">
        <v>1.4395</v>
      </c>
      <c r="AE44">
        <v>1.4395</v>
      </c>
      <c r="AF44">
        <v>1.4395</v>
      </c>
      <c r="AG44">
        <v>1.4395</v>
      </c>
      <c r="AH44">
        <v>1.4395</v>
      </c>
      <c r="AI44">
        <v>1.4395</v>
      </c>
      <c r="AJ44" s="32">
        <v>-5.0000000000000001E-3</v>
      </c>
    </row>
    <row r="45" spans="1:36" x14ac:dyDescent="0.35">
      <c r="A45" t="s">
        <v>1001</v>
      </c>
      <c r="B45" t="s">
        <v>1002</v>
      </c>
      <c r="C45" t="s">
        <v>1003</v>
      </c>
      <c r="D45" t="s">
        <v>918</v>
      </c>
    </row>
    <row r="46" spans="1:36" x14ac:dyDescent="0.35">
      <c r="A46" t="s">
        <v>286</v>
      </c>
      <c r="B46" t="s">
        <v>1004</v>
      </c>
      <c r="C46" t="s">
        <v>1005</v>
      </c>
      <c r="D46" t="s">
        <v>918</v>
      </c>
      <c r="F46">
        <v>0.57179999999999997</v>
      </c>
      <c r="G46">
        <v>0.57179999999999997</v>
      </c>
      <c r="H46">
        <v>0.57179999999999997</v>
      </c>
      <c r="I46">
        <v>0.57179999999999997</v>
      </c>
      <c r="J46">
        <v>0.57179999999999997</v>
      </c>
      <c r="K46">
        <v>0.57179999999999997</v>
      </c>
      <c r="L46">
        <v>0.57179999999999997</v>
      </c>
      <c r="M46">
        <v>0.57179999999999997</v>
      </c>
      <c r="N46">
        <v>0.57179999999999997</v>
      </c>
      <c r="O46">
        <v>0.57179999999999997</v>
      </c>
      <c r="P46">
        <v>0.57179999999999997</v>
      </c>
      <c r="Q46">
        <v>0.57179999999999997</v>
      </c>
      <c r="R46">
        <v>0.57179999999999997</v>
      </c>
      <c r="S46">
        <v>0.57179999999999997</v>
      </c>
      <c r="T46">
        <v>0.57179999999999997</v>
      </c>
      <c r="U46">
        <v>0.57179999999999997</v>
      </c>
      <c r="V46">
        <v>0.57179999999999997</v>
      </c>
      <c r="W46">
        <v>0.57179999999999997</v>
      </c>
      <c r="X46">
        <v>0.57179999999999997</v>
      </c>
      <c r="Y46">
        <v>0.57179999999999997</v>
      </c>
      <c r="Z46">
        <v>0.57179999999999997</v>
      </c>
      <c r="AA46">
        <v>0.57179999999999997</v>
      </c>
      <c r="AB46">
        <v>0.57179999999999997</v>
      </c>
      <c r="AC46">
        <v>0.57179999999999997</v>
      </c>
      <c r="AD46">
        <v>0.57179999999999997</v>
      </c>
      <c r="AE46">
        <v>0.57179999999999997</v>
      </c>
      <c r="AF46">
        <v>0.57179999999999997</v>
      </c>
      <c r="AG46">
        <v>0.57179999999999997</v>
      </c>
      <c r="AH46">
        <v>0.57179999999999997</v>
      </c>
      <c r="AI46">
        <v>0.57179999999999997</v>
      </c>
      <c r="AJ46" s="32">
        <v>0</v>
      </c>
    </row>
    <row r="47" spans="1:36" x14ac:dyDescent="0.35">
      <c r="A47" t="s">
        <v>289</v>
      </c>
      <c r="B47" t="s">
        <v>1006</v>
      </c>
      <c r="C47" t="s">
        <v>1007</v>
      </c>
      <c r="D47" t="s">
        <v>918</v>
      </c>
      <c r="F47">
        <v>0.57179999999999997</v>
      </c>
      <c r="G47">
        <v>0.57179999999999997</v>
      </c>
      <c r="H47">
        <v>0.57179999999999997</v>
      </c>
      <c r="I47">
        <v>0.57179999999999997</v>
      </c>
      <c r="J47">
        <v>0.57179999999999997</v>
      </c>
      <c r="K47">
        <v>0.57179999999999997</v>
      </c>
      <c r="L47">
        <v>0.57179999999999997</v>
      </c>
      <c r="M47">
        <v>0.57179999999999997</v>
      </c>
      <c r="N47">
        <v>0.57179999999999997</v>
      </c>
      <c r="O47">
        <v>0.57179999999999997</v>
      </c>
      <c r="P47">
        <v>0.57179999999999997</v>
      </c>
      <c r="Q47">
        <v>0.57179999999999997</v>
      </c>
      <c r="R47">
        <v>0.57179999999999997</v>
      </c>
      <c r="S47">
        <v>0.57179999999999997</v>
      </c>
      <c r="T47">
        <v>0.57179999999999997</v>
      </c>
      <c r="U47">
        <v>0.57179999999999997</v>
      </c>
      <c r="V47">
        <v>0.57179999999999997</v>
      </c>
      <c r="W47">
        <v>0.57179999999999997</v>
      </c>
      <c r="X47">
        <v>0.57179999999999997</v>
      </c>
      <c r="Y47">
        <v>0.57179999999999997</v>
      </c>
      <c r="Z47">
        <v>0.57179999999999997</v>
      </c>
      <c r="AA47">
        <v>0.57179999999999997</v>
      </c>
      <c r="AB47">
        <v>0.57179999999999997</v>
      </c>
      <c r="AC47">
        <v>0.57179999999999997</v>
      </c>
      <c r="AD47">
        <v>0.57179999999999997</v>
      </c>
      <c r="AE47">
        <v>0.57179999999999997</v>
      </c>
      <c r="AF47">
        <v>0.57179999999999997</v>
      </c>
      <c r="AG47">
        <v>0.57179999999999997</v>
      </c>
      <c r="AH47">
        <v>0.57179999999999997</v>
      </c>
      <c r="AI47">
        <v>0.57179999999999997</v>
      </c>
      <c r="AJ47" s="32">
        <v>0</v>
      </c>
    </row>
    <row r="48" spans="1:36" x14ac:dyDescent="0.35">
      <c r="A48" t="s">
        <v>930</v>
      </c>
      <c r="B48" t="s">
        <v>1008</v>
      </c>
      <c r="C48" t="s">
        <v>1009</v>
      </c>
      <c r="D48" t="s">
        <v>918</v>
      </c>
    </row>
    <row r="49" spans="1:36" x14ac:dyDescent="0.35">
      <c r="A49" t="s">
        <v>286</v>
      </c>
      <c r="B49" t="s">
        <v>1010</v>
      </c>
      <c r="C49" t="s">
        <v>1011</v>
      </c>
      <c r="D49" t="s">
        <v>918</v>
      </c>
      <c r="F49">
        <v>21.351203999999999</v>
      </c>
      <c r="G49">
        <v>21.351203999999999</v>
      </c>
      <c r="H49">
        <v>21.172604</v>
      </c>
      <c r="I49">
        <v>21.172604</v>
      </c>
      <c r="J49">
        <v>21.172604</v>
      </c>
      <c r="K49">
        <v>21.172604</v>
      </c>
      <c r="L49">
        <v>21.172604</v>
      </c>
      <c r="M49">
        <v>21.172604</v>
      </c>
      <c r="N49">
        <v>21.172604</v>
      </c>
      <c r="O49">
        <v>21.172604</v>
      </c>
      <c r="P49">
        <v>21.172604</v>
      </c>
      <c r="Q49">
        <v>21.172604</v>
      </c>
      <c r="R49">
        <v>21.172604</v>
      </c>
      <c r="S49">
        <v>21.172604</v>
      </c>
      <c r="T49">
        <v>21.172604</v>
      </c>
      <c r="U49">
        <v>21.172604</v>
      </c>
      <c r="V49">
        <v>21.172604</v>
      </c>
      <c r="W49">
        <v>21.172604</v>
      </c>
      <c r="X49">
        <v>21.172604</v>
      </c>
      <c r="Y49">
        <v>21.172604</v>
      </c>
      <c r="Z49">
        <v>21.172604</v>
      </c>
      <c r="AA49">
        <v>21.172604</v>
      </c>
      <c r="AB49">
        <v>21.172604</v>
      </c>
      <c r="AC49">
        <v>21.172604</v>
      </c>
      <c r="AD49">
        <v>21.172604</v>
      </c>
      <c r="AE49">
        <v>21.172604</v>
      </c>
      <c r="AF49">
        <v>21.172604</v>
      </c>
      <c r="AG49">
        <v>21.172604</v>
      </c>
      <c r="AH49">
        <v>21.172604</v>
      </c>
      <c r="AI49">
        <v>21.172604</v>
      </c>
      <c r="AJ49" s="32">
        <v>0</v>
      </c>
    </row>
    <row r="50" spans="1:36" x14ac:dyDescent="0.35">
      <c r="A50" t="s">
        <v>289</v>
      </c>
      <c r="B50" t="s">
        <v>1012</v>
      </c>
      <c r="C50" t="s">
        <v>1013</v>
      </c>
      <c r="D50" t="s">
        <v>918</v>
      </c>
      <c r="F50">
        <v>21.351203999999999</v>
      </c>
      <c r="G50">
        <v>21.351203999999999</v>
      </c>
      <c r="H50">
        <v>21.172604</v>
      </c>
      <c r="I50">
        <v>21.172604</v>
      </c>
      <c r="J50">
        <v>21.172604</v>
      </c>
      <c r="K50">
        <v>21.172604</v>
      </c>
      <c r="L50">
        <v>21.172604</v>
      </c>
      <c r="M50">
        <v>21.172604</v>
      </c>
      <c r="N50">
        <v>21.172604</v>
      </c>
      <c r="O50">
        <v>21.172604</v>
      </c>
      <c r="P50">
        <v>21.172604</v>
      </c>
      <c r="Q50">
        <v>21.172604</v>
      </c>
      <c r="R50">
        <v>21.172604</v>
      </c>
      <c r="S50">
        <v>21.172604</v>
      </c>
      <c r="T50">
        <v>21.172604</v>
      </c>
      <c r="U50">
        <v>21.172604</v>
      </c>
      <c r="V50">
        <v>21.172604</v>
      </c>
      <c r="W50">
        <v>21.172604</v>
      </c>
      <c r="X50">
        <v>21.172604</v>
      </c>
      <c r="Y50">
        <v>21.172604</v>
      </c>
      <c r="Z50">
        <v>21.172604</v>
      </c>
      <c r="AA50">
        <v>21.172604</v>
      </c>
      <c r="AB50">
        <v>21.172604</v>
      </c>
      <c r="AC50">
        <v>21.172604</v>
      </c>
      <c r="AD50">
        <v>21.172604</v>
      </c>
      <c r="AE50">
        <v>21.172604</v>
      </c>
      <c r="AF50">
        <v>21.172604</v>
      </c>
      <c r="AG50">
        <v>21.172604</v>
      </c>
      <c r="AH50">
        <v>21.172604</v>
      </c>
      <c r="AI50">
        <v>21.172604</v>
      </c>
      <c r="AJ50" s="32">
        <v>0</v>
      </c>
    </row>
    <row r="51" spans="1:36" x14ac:dyDescent="0.35">
      <c r="A51" t="s">
        <v>937</v>
      </c>
      <c r="B51" t="s">
        <v>1014</v>
      </c>
      <c r="C51" t="s">
        <v>1015</v>
      </c>
      <c r="D51" t="s">
        <v>918</v>
      </c>
    </row>
    <row r="52" spans="1:36" x14ac:dyDescent="0.35">
      <c r="A52" t="s">
        <v>286</v>
      </c>
      <c r="B52" t="s">
        <v>1016</v>
      </c>
      <c r="C52" t="s">
        <v>1017</v>
      </c>
      <c r="D52" t="s">
        <v>918</v>
      </c>
      <c r="F52">
        <v>2.8765999999999998</v>
      </c>
      <c r="G52">
        <v>2.8765999999999998</v>
      </c>
      <c r="H52">
        <v>2.8765999999999998</v>
      </c>
      <c r="I52">
        <v>2.8765999999999998</v>
      </c>
      <c r="J52">
        <v>2.8765999999999998</v>
      </c>
      <c r="K52">
        <v>2.8765999999999998</v>
      </c>
      <c r="L52">
        <v>2.8765999999999998</v>
      </c>
      <c r="M52">
        <v>2.8765999999999998</v>
      </c>
      <c r="N52">
        <v>2.8765999999999998</v>
      </c>
      <c r="O52">
        <v>2.8765999999999998</v>
      </c>
      <c r="P52">
        <v>2.8765999999999998</v>
      </c>
      <c r="Q52">
        <v>2.8765999999999998</v>
      </c>
      <c r="R52">
        <v>2.8765999999999998</v>
      </c>
      <c r="S52">
        <v>2.8765999999999998</v>
      </c>
      <c r="T52">
        <v>2.8765999999999998</v>
      </c>
      <c r="U52">
        <v>2.8765999999999998</v>
      </c>
      <c r="V52">
        <v>2.8765999999999998</v>
      </c>
      <c r="W52">
        <v>2.8765999999999998</v>
      </c>
      <c r="X52">
        <v>2.8765999999999998</v>
      </c>
      <c r="Y52">
        <v>2.8765999999999998</v>
      </c>
      <c r="Z52">
        <v>2.8765999999999998</v>
      </c>
      <c r="AA52">
        <v>2.8765999999999998</v>
      </c>
      <c r="AB52">
        <v>2.8765999999999998</v>
      </c>
      <c r="AC52">
        <v>2.8765999999999998</v>
      </c>
      <c r="AD52">
        <v>2.8765999999999998</v>
      </c>
      <c r="AE52">
        <v>2.8765999999999998</v>
      </c>
      <c r="AF52">
        <v>2.8765999999999998</v>
      </c>
      <c r="AG52">
        <v>2.8765999999999998</v>
      </c>
      <c r="AH52">
        <v>2.8765999999999998</v>
      </c>
      <c r="AI52">
        <v>2.8765999999999998</v>
      </c>
      <c r="AJ52" s="32">
        <v>0</v>
      </c>
    </row>
    <row r="53" spans="1:36" x14ac:dyDescent="0.35">
      <c r="A53" t="s">
        <v>289</v>
      </c>
      <c r="B53" t="s">
        <v>1018</v>
      </c>
      <c r="C53" t="s">
        <v>1019</v>
      </c>
      <c r="D53" t="s">
        <v>918</v>
      </c>
      <c r="F53">
        <v>2.8765999999999998</v>
      </c>
      <c r="G53">
        <v>2.8765999999999998</v>
      </c>
      <c r="H53">
        <v>2.8765999999999998</v>
      </c>
      <c r="I53">
        <v>2.8765999999999998</v>
      </c>
      <c r="J53">
        <v>2.8765999999999998</v>
      </c>
      <c r="K53">
        <v>2.8765999999999998</v>
      </c>
      <c r="L53">
        <v>2.8765999999999998</v>
      </c>
      <c r="M53">
        <v>2.8765999999999998</v>
      </c>
      <c r="N53">
        <v>2.8765999999999998</v>
      </c>
      <c r="O53">
        <v>2.8765999999999998</v>
      </c>
      <c r="P53">
        <v>2.8765999999999998</v>
      </c>
      <c r="Q53">
        <v>2.8765999999999998</v>
      </c>
      <c r="R53">
        <v>2.8765999999999998</v>
      </c>
      <c r="S53">
        <v>2.8765999999999998</v>
      </c>
      <c r="T53">
        <v>2.8765999999999998</v>
      </c>
      <c r="U53">
        <v>2.8765999999999998</v>
      </c>
      <c r="V53">
        <v>2.8765999999999998</v>
      </c>
      <c r="W53">
        <v>2.8765999999999998</v>
      </c>
      <c r="X53">
        <v>2.8765999999999998</v>
      </c>
      <c r="Y53">
        <v>2.8765999999999998</v>
      </c>
      <c r="Z53">
        <v>2.8765999999999998</v>
      </c>
      <c r="AA53">
        <v>2.8765999999999998</v>
      </c>
      <c r="AB53">
        <v>2.8765999999999998</v>
      </c>
      <c r="AC53">
        <v>2.8765999999999998</v>
      </c>
      <c r="AD53">
        <v>2.8765999999999998</v>
      </c>
      <c r="AE53">
        <v>2.8765999999999998</v>
      </c>
      <c r="AF53">
        <v>2.8765999999999998</v>
      </c>
      <c r="AG53">
        <v>2.8765999999999998</v>
      </c>
      <c r="AH53">
        <v>2.8765999999999998</v>
      </c>
      <c r="AI53">
        <v>2.8765999999999998</v>
      </c>
      <c r="AJ53" s="32">
        <v>0</v>
      </c>
    </row>
    <row r="54" spans="1:36" x14ac:dyDescent="0.35">
      <c r="A54" t="s">
        <v>972</v>
      </c>
      <c r="B54" t="s">
        <v>1020</v>
      </c>
      <c r="C54" t="s">
        <v>1021</v>
      </c>
      <c r="D54" t="s">
        <v>918</v>
      </c>
    </row>
    <row r="55" spans="1:36" x14ac:dyDescent="0.35">
      <c r="A55" t="s">
        <v>286</v>
      </c>
      <c r="B55" t="s">
        <v>1022</v>
      </c>
      <c r="C55" t="s">
        <v>1023</v>
      </c>
      <c r="D55" t="s">
        <v>918</v>
      </c>
      <c r="F55">
        <v>0.97529999999999994</v>
      </c>
      <c r="G55">
        <v>0.97529999999999994</v>
      </c>
      <c r="H55">
        <v>0.97529999999999994</v>
      </c>
      <c r="I55">
        <v>0.97529999999999994</v>
      </c>
      <c r="J55">
        <v>0.97529999999999994</v>
      </c>
      <c r="K55">
        <v>0.97529999999999994</v>
      </c>
      <c r="L55">
        <v>0.97529999999999994</v>
      </c>
      <c r="M55">
        <v>0.97529999999999994</v>
      </c>
      <c r="N55">
        <v>0.97529999999999994</v>
      </c>
      <c r="O55">
        <v>0.97529999999999994</v>
      </c>
      <c r="P55">
        <v>0.97529999999999994</v>
      </c>
      <c r="Q55">
        <v>0.97529999999999994</v>
      </c>
      <c r="R55">
        <v>0.97529999999999994</v>
      </c>
      <c r="S55">
        <v>0.97529999999999994</v>
      </c>
      <c r="T55">
        <v>0.97529999999999994</v>
      </c>
      <c r="U55">
        <v>0.97529999999999994</v>
      </c>
      <c r="V55">
        <v>0.97529999999999994</v>
      </c>
      <c r="W55">
        <v>0.97529999999999994</v>
      </c>
      <c r="X55">
        <v>0.97529999999999994</v>
      </c>
      <c r="Y55">
        <v>0.97529999999999994</v>
      </c>
      <c r="Z55">
        <v>0.97529999999999994</v>
      </c>
      <c r="AA55">
        <v>0.97529999999999994</v>
      </c>
      <c r="AB55">
        <v>0.97529999999999994</v>
      </c>
      <c r="AC55">
        <v>0.97529999999999994</v>
      </c>
      <c r="AD55">
        <v>0.97529999999999994</v>
      </c>
      <c r="AE55">
        <v>0.97529999999999994</v>
      </c>
      <c r="AF55">
        <v>0.97529999999999994</v>
      </c>
      <c r="AG55">
        <v>0.97529999999999994</v>
      </c>
      <c r="AH55">
        <v>0.97529999999999994</v>
      </c>
      <c r="AI55">
        <v>0.97529999999999994</v>
      </c>
      <c r="AJ55" s="32">
        <v>0</v>
      </c>
    </row>
    <row r="56" spans="1:36" x14ac:dyDescent="0.35">
      <c r="A56" t="s">
        <v>289</v>
      </c>
      <c r="B56" t="s">
        <v>1024</v>
      </c>
      <c r="C56" t="s">
        <v>1025</v>
      </c>
      <c r="D56" t="s">
        <v>918</v>
      </c>
      <c r="F56">
        <v>0.97529999999999994</v>
      </c>
      <c r="G56">
        <v>0.97529999999999994</v>
      </c>
      <c r="H56">
        <v>0.97529999999999994</v>
      </c>
      <c r="I56">
        <v>0.97529999999999994</v>
      </c>
      <c r="J56">
        <v>0.97529999999999994</v>
      </c>
      <c r="K56">
        <v>0.97529999999999994</v>
      </c>
      <c r="L56">
        <v>0.97529999999999994</v>
      </c>
      <c r="M56">
        <v>0.97529999999999994</v>
      </c>
      <c r="N56">
        <v>0.97529999999999994</v>
      </c>
      <c r="O56">
        <v>0.97529999999999994</v>
      </c>
      <c r="P56">
        <v>0.97529999999999994</v>
      </c>
      <c r="Q56">
        <v>0.97529999999999994</v>
      </c>
      <c r="R56">
        <v>0.97529999999999994</v>
      </c>
      <c r="S56">
        <v>0.97529999999999994</v>
      </c>
      <c r="T56">
        <v>0.97529999999999994</v>
      </c>
      <c r="U56">
        <v>0.97529999999999994</v>
      </c>
      <c r="V56">
        <v>0.97529999999999994</v>
      </c>
      <c r="W56">
        <v>0.97529999999999994</v>
      </c>
      <c r="X56">
        <v>0.97529999999999994</v>
      </c>
      <c r="Y56">
        <v>0.97529999999999994</v>
      </c>
      <c r="Z56">
        <v>0.97529999999999994</v>
      </c>
      <c r="AA56">
        <v>0.97529999999999994</v>
      </c>
      <c r="AB56">
        <v>0.97529999999999994</v>
      </c>
      <c r="AC56">
        <v>0.97529999999999994</v>
      </c>
      <c r="AD56">
        <v>0.97529999999999994</v>
      </c>
      <c r="AE56">
        <v>0.97529999999999994</v>
      </c>
      <c r="AF56">
        <v>0.97529999999999994</v>
      </c>
      <c r="AG56">
        <v>0.97529999999999994</v>
      </c>
      <c r="AH56">
        <v>0.97529999999999994</v>
      </c>
      <c r="AI56">
        <v>0.97529999999999994</v>
      </c>
      <c r="AJ56" s="32">
        <v>0</v>
      </c>
    </row>
    <row r="57" spans="1:36" x14ac:dyDescent="0.35">
      <c r="A57" t="s">
        <v>986</v>
      </c>
      <c r="B57" t="s">
        <v>1026</v>
      </c>
      <c r="C57" t="s">
        <v>1027</v>
      </c>
      <c r="D57" t="s">
        <v>918</v>
      </c>
    </row>
    <row r="58" spans="1:36" x14ac:dyDescent="0.35">
      <c r="A58" t="s">
        <v>286</v>
      </c>
      <c r="B58" t="s">
        <v>1028</v>
      </c>
      <c r="C58" t="s">
        <v>1029</v>
      </c>
      <c r="D58" t="s">
        <v>918</v>
      </c>
      <c r="F58">
        <v>27.458404999999999</v>
      </c>
      <c r="G58">
        <v>27.458404999999999</v>
      </c>
      <c r="H58">
        <v>27.279803999999999</v>
      </c>
      <c r="I58">
        <v>27.035803000000001</v>
      </c>
      <c r="J58">
        <v>27.035803000000001</v>
      </c>
      <c r="K58">
        <v>27.035803000000001</v>
      </c>
      <c r="L58">
        <v>27.035803000000001</v>
      </c>
      <c r="M58">
        <v>27.035803000000001</v>
      </c>
      <c r="N58">
        <v>27.035803000000001</v>
      </c>
      <c r="O58">
        <v>27.035803000000001</v>
      </c>
      <c r="P58">
        <v>27.035803000000001</v>
      </c>
      <c r="Q58">
        <v>27.035803000000001</v>
      </c>
      <c r="R58">
        <v>27.035803000000001</v>
      </c>
      <c r="S58">
        <v>27.035803000000001</v>
      </c>
      <c r="T58">
        <v>27.035803000000001</v>
      </c>
      <c r="U58">
        <v>27.035803000000001</v>
      </c>
      <c r="V58">
        <v>27.035803000000001</v>
      </c>
      <c r="W58">
        <v>27.035803000000001</v>
      </c>
      <c r="X58">
        <v>27.035803000000001</v>
      </c>
      <c r="Y58">
        <v>27.035803000000001</v>
      </c>
      <c r="Z58">
        <v>27.035803000000001</v>
      </c>
      <c r="AA58">
        <v>27.035803000000001</v>
      </c>
      <c r="AB58">
        <v>27.035803000000001</v>
      </c>
      <c r="AC58">
        <v>27.035803000000001</v>
      </c>
      <c r="AD58">
        <v>27.035803000000001</v>
      </c>
      <c r="AE58">
        <v>27.035803000000001</v>
      </c>
      <c r="AF58">
        <v>27.035803000000001</v>
      </c>
      <c r="AG58">
        <v>27.035803000000001</v>
      </c>
      <c r="AH58">
        <v>27.035803000000001</v>
      </c>
      <c r="AI58">
        <v>27.035803000000001</v>
      </c>
      <c r="AJ58" s="32">
        <v>-1E-3</v>
      </c>
    </row>
    <row r="59" spans="1:36" x14ac:dyDescent="0.35">
      <c r="A59" t="s">
        <v>289</v>
      </c>
      <c r="B59" t="s">
        <v>1030</v>
      </c>
      <c r="C59" t="s">
        <v>1031</v>
      </c>
      <c r="D59" t="s">
        <v>918</v>
      </c>
      <c r="F59">
        <v>27.458404999999999</v>
      </c>
      <c r="G59">
        <v>27.458404999999999</v>
      </c>
      <c r="H59">
        <v>27.279803999999999</v>
      </c>
      <c r="I59">
        <v>27.035803000000001</v>
      </c>
      <c r="J59">
        <v>27.035803000000001</v>
      </c>
      <c r="K59">
        <v>27.035803000000001</v>
      </c>
      <c r="L59">
        <v>27.035803000000001</v>
      </c>
      <c r="M59">
        <v>27.035803000000001</v>
      </c>
      <c r="N59">
        <v>27.035803000000001</v>
      </c>
      <c r="O59">
        <v>27.035803000000001</v>
      </c>
      <c r="P59">
        <v>27.035803000000001</v>
      </c>
      <c r="Q59">
        <v>27.035803000000001</v>
      </c>
      <c r="R59">
        <v>27.035803000000001</v>
      </c>
      <c r="S59">
        <v>27.035803000000001</v>
      </c>
      <c r="T59">
        <v>27.035803000000001</v>
      </c>
      <c r="U59">
        <v>27.035803000000001</v>
      </c>
      <c r="V59">
        <v>27.035803000000001</v>
      </c>
      <c r="W59">
        <v>27.035803000000001</v>
      </c>
      <c r="X59">
        <v>27.035803000000001</v>
      </c>
      <c r="Y59">
        <v>27.035803000000001</v>
      </c>
      <c r="Z59">
        <v>27.035803000000001</v>
      </c>
      <c r="AA59">
        <v>27.035803000000001</v>
      </c>
      <c r="AB59">
        <v>27.035803000000001</v>
      </c>
      <c r="AC59">
        <v>27.035803000000001</v>
      </c>
      <c r="AD59">
        <v>27.035803000000001</v>
      </c>
      <c r="AE59">
        <v>27.035803000000001</v>
      </c>
      <c r="AF59">
        <v>27.035803000000001</v>
      </c>
      <c r="AG59">
        <v>27.035803000000001</v>
      </c>
      <c r="AH59">
        <v>27.035803000000001</v>
      </c>
      <c r="AI59">
        <v>27.035803000000001</v>
      </c>
      <c r="AJ59" s="32">
        <v>-1E-3</v>
      </c>
    </row>
    <row r="60" spans="1:36" x14ac:dyDescent="0.35">
      <c r="A60" t="s">
        <v>1032</v>
      </c>
      <c r="C60" t="s">
        <v>1033</v>
      </c>
    </row>
    <row r="61" spans="1:36" x14ac:dyDescent="0.35">
      <c r="A61" t="s">
        <v>915</v>
      </c>
      <c r="B61" t="s">
        <v>1034</v>
      </c>
      <c r="C61" t="s">
        <v>1035</v>
      </c>
      <c r="D61" t="s">
        <v>918</v>
      </c>
    </row>
    <row r="62" spans="1:36" x14ac:dyDescent="0.35">
      <c r="A62" t="s">
        <v>286</v>
      </c>
      <c r="B62" t="s">
        <v>1036</v>
      </c>
      <c r="C62" t="s">
        <v>1037</v>
      </c>
      <c r="D62" t="s">
        <v>918</v>
      </c>
      <c r="F62" t="s">
        <v>391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391</v>
      </c>
    </row>
    <row r="63" spans="1:36" x14ac:dyDescent="0.35">
      <c r="A63" t="s">
        <v>289</v>
      </c>
      <c r="B63" t="s">
        <v>1038</v>
      </c>
      <c r="C63" t="s">
        <v>1039</v>
      </c>
      <c r="D63" t="s">
        <v>918</v>
      </c>
      <c r="F63" t="s">
        <v>391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391</v>
      </c>
    </row>
    <row r="64" spans="1:36" x14ac:dyDescent="0.35">
      <c r="A64" t="s">
        <v>1001</v>
      </c>
      <c r="B64" t="s">
        <v>1040</v>
      </c>
      <c r="C64" t="s">
        <v>1041</v>
      </c>
      <c r="D64" t="s">
        <v>918</v>
      </c>
    </row>
    <row r="65" spans="1:36" x14ac:dyDescent="0.35">
      <c r="A65" t="s">
        <v>286</v>
      </c>
      <c r="B65" t="s">
        <v>1042</v>
      </c>
      <c r="C65" t="s">
        <v>1043</v>
      </c>
      <c r="D65" t="s">
        <v>918</v>
      </c>
      <c r="F65" t="s">
        <v>391</v>
      </c>
      <c r="G65">
        <v>0</v>
      </c>
      <c r="H65">
        <v>0.33500000000000002</v>
      </c>
      <c r="I65">
        <v>0.33500000000000002</v>
      </c>
      <c r="J65">
        <v>0.33500000000000002</v>
      </c>
      <c r="K65">
        <v>0.33500000000000002</v>
      </c>
      <c r="L65">
        <v>0.33500000000000002</v>
      </c>
      <c r="M65">
        <v>0.33500000000000002</v>
      </c>
      <c r="N65">
        <v>0.33500000000000002</v>
      </c>
      <c r="O65">
        <v>0.33500000000000002</v>
      </c>
      <c r="P65">
        <v>0.33500000000000002</v>
      </c>
      <c r="Q65">
        <v>0.33500000000000002</v>
      </c>
      <c r="R65">
        <v>0.33500000000000002</v>
      </c>
      <c r="S65">
        <v>0.33500000000000002</v>
      </c>
      <c r="T65">
        <v>0.33500000000000002</v>
      </c>
      <c r="U65">
        <v>0.33500000000000002</v>
      </c>
      <c r="V65">
        <v>0.33500000000000002</v>
      </c>
      <c r="W65">
        <v>0.33500000000000002</v>
      </c>
      <c r="X65">
        <v>0.33500000000000002</v>
      </c>
      <c r="Y65">
        <v>0.33500000000000002</v>
      </c>
      <c r="Z65">
        <v>0.33500000000000002</v>
      </c>
      <c r="AA65">
        <v>0.33500000000000002</v>
      </c>
      <c r="AB65">
        <v>0.33500000000000002</v>
      </c>
      <c r="AC65">
        <v>0.33500000000000002</v>
      </c>
      <c r="AD65">
        <v>0.33500000000000002</v>
      </c>
      <c r="AE65">
        <v>0.33500000000000002</v>
      </c>
      <c r="AF65">
        <v>0.33500000000000002</v>
      </c>
      <c r="AG65">
        <v>0.33500000000000002</v>
      </c>
      <c r="AH65">
        <v>0.33500000000000002</v>
      </c>
      <c r="AI65">
        <v>0.33500000000000002</v>
      </c>
      <c r="AJ65" t="s">
        <v>391</v>
      </c>
    </row>
    <row r="66" spans="1:36" x14ac:dyDescent="0.35">
      <c r="A66" t="s">
        <v>289</v>
      </c>
      <c r="B66" t="s">
        <v>1044</v>
      </c>
      <c r="C66" t="s">
        <v>1045</v>
      </c>
      <c r="D66" t="s">
        <v>918</v>
      </c>
      <c r="F66" t="s">
        <v>391</v>
      </c>
      <c r="G66">
        <v>0</v>
      </c>
      <c r="H66">
        <v>0.33500000000000002</v>
      </c>
      <c r="I66">
        <v>0.33500000000000002</v>
      </c>
      <c r="J66">
        <v>0.33500000000000002</v>
      </c>
      <c r="K66">
        <v>0.33500000000000002</v>
      </c>
      <c r="L66">
        <v>0.33500000000000002</v>
      </c>
      <c r="M66">
        <v>0.33500000000000002</v>
      </c>
      <c r="N66">
        <v>0.33500000000000002</v>
      </c>
      <c r="O66">
        <v>0.33500000000000002</v>
      </c>
      <c r="P66">
        <v>0.33500000000000002</v>
      </c>
      <c r="Q66">
        <v>0.33500000000000002</v>
      </c>
      <c r="R66">
        <v>0.33500000000000002</v>
      </c>
      <c r="S66">
        <v>0.33500000000000002</v>
      </c>
      <c r="T66">
        <v>0.33500000000000002</v>
      </c>
      <c r="U66">
        <v>0.33500000000000002</v>
      </c>
      <c r="V66">
        <v>0.33500000000000002</v>
      </c>
      <c r="W66">
        <v>0.33500000000000002</v>
      </c>
      <c r="X66">
        <v>0.33500000000000002</v>
      </c>
      <c r="Y66">
        <v>0.33500000000000002</v>
      </c>
      <c r="Z66">
        <v>0.33500000000000002</v>
      </c>
      <c r="AA66">
        <v>0.33500000000000002</v>
      </c>
      <c r="AB66">
        <v>0.33500000000000002</v>
      </c>
      <c r="AC66">
        <v>0.33500000000000002</v>
      </c>
      <c r="AD66">
        <v>0.33500000000000002</v>
      </c>
      <c r="AE66">
        <v>0.33500000000000002</v>
      </c>
      <c r="AF66">
        <v>0.33500000000000002</v>
      </c>
      <c r="AG66">
        <v>0.33500000000000002</v>
      </c>
      <c r="AH66">
        <v>0.33500000000000002</v>
      </c>
      <c r="AI66">
        <v>0.33500000000000002</v>
      </c>
      <c r="AJ66" t="s">
        <v>391</v>
      </c>
    </row>
    <row r="67" spans="1:36" x14ac:dyDescent="0.35">
      <c r="A67" t="s">
        <v>930</v>
      </c>
      <c r="B67" t="s">
        <v>1046</v>
      </c>
      <c r="C67" t="s">
        <v>1047</v>
      </c>
      <c r="D67" t="s">
        <v>918</v>
      </c>
    </row>
    <row r="68" spans="1:36" x14ac:dyDescent="0.35">
      <c r="A68" t="s">
        <v>286</v>
      </c>
      <c r="B68" t="s">
        <v>1048</v>
      </c>
      <c r="C68" t="s">
        <v>1049</v>
      </c>
      <c r="D68" t="s">
        <v>918</v>
      </c>
      <c r="F68" t="s">
        <v>391</v>
      </c>
      <c r="G68">
        <v>8.0784000000000002</v>
      </c>
      <c r="H68">
        <v>12.3492</v>
      </c>
      <c r="I68">
        <v>12.895201</v>
      </c>
      <c r="J68">
        <v>12.895201</v>
      </c>
      <c r="K68">
        <v>12.895201</v>
      </c>
      <c r="L68">
        <v>12.895201</v>
      </c>
      <c r="M68">
        <v>12.895201</v>
      </c>
      <c r="N68">
        <v>12.895201</v>
      </c>
      <c r="O68">
        <v>12.895201</v>
      </c>
      <c r="P68">
        <v>12.895201</v>
      </c>
      <c r="Q68">
        <v>12.895201</v>
      </c>
      <c r="R68">
        <v>12.895201</v>
      </c>
      <c r="S68">
        <v>12.895201</v>
      </c>
      <c r="T68">
        <v>12.895201</v>
      </c>
      <c r="U68">
        <v>12.895201</v>
      </c>
      <c r="V68">
        <v>12.895201</v>
      </c>
      <c r="W68">
        <v>12.895201</v>
      </c>
      <c r="X68">
        <v>12.895201</v>
      </c>
      <c r="Y68">
        <v>12.895201</v>
      </c>
      <c r="Z68">
        <v>12.895201</v>
      </c>
      <c r="AA68">
        <v>12.895201</v>
      </c>
      <c r="AB68">
        <v>12.895201</v>
      </c>
      <c r="AC68">
        <v>12.895201</v>
      </c>
      <c r="AD68">
        <v>12.895201</v>
      </c>
      <c r="AE68">
        <v>12.895201</v>
      </c>
      <c r="AF68">
        <v>12.895201</v>
      </c>
      <c r="AG68">
        <v>12.895201</v>
      </c>
      <c r="AH68">
        <v>12.895201</v>
      </c>
      <c r="AI68">
        <v>12.895201</v>
      </c>
      <c r="AJ68" t="s">
        <v>391</v>
      </c>
    </row>
    <row r="69" spans="1:36" x14ac:dyDescent="0.35">
      <c r="A69" t="s">
        <v>289</v>
      </c>
      <c r="B69" t="s">
        <v>1050</v>
      </c>
      <c r="C69" t="s">
        <v>1051</v>
      </c>
      <c r="D69" t="s">
        <v>918</v>
      </c>
      <c r="F69" t="s">
        <v>391</v>
      </c>
      <c r="G69">
        <v>8.0784000000000002</v>
      </c>
      <c r="H69">
        <v>12.3492</v>
      </c>
      <c r="I69">
        <v>12.895201</v>
      </c>
      <c r="J69">
        <v>12.895201</v>
      </c>
      <c r="K69">
        <v>12.895201</v>
      </c>
      <c r="L69">
        <v>12.895201</v>
      </c>
      <c r="M69">
        <v>12.895201</v>
      </c>
      <c r="N69">
        <v>12.895201</v>
      </c>
      <c r="O69">
        <v>12.895201</v>
      </c>
      <c r="P69">
        <v>12.895201</v>
      </c>
      <c r="Q69">
        <v>12.895201</v>
      </c>
      <c r="R69">
        <v>12.895201</v>
      </c>
      <c r="S69">
        <v>12.895201</v>
      </c>
      <c r="T69">
        <v>12.895201</v>
      </c>
      <c r="U69">
        <v>12.895201</v>
      </c>
      <c r="V69">
        <v>12.895201</v>
      </c>
      <c r="W69">
        <v>12.895201</v>
      </c>
      <c r="X69">
        <v>12.895201</v>
      </c>
      <c r="Y69">
        <v>12.895201</v>
      </c>
      <c r="Z69">
        <v>12.895201</v>
      </c>
      <c r="AA69">
        <v>12.895201</v>
      </c>
      <c r="AB69">
        <v>12.895201</v>
      </c>
      <c r="AC69">
        <v>12.895201</v>
      </c>
      <c r="AD69">
        <v>12.895201</v>
      </c>
      <c r="AE69">
        <v>12.895201</v>
      </c>
      <c r="AF69">
        <v>12.895201</v>
      </c>
      <c r="AG69">
        <v>12.895201</v>
      </c>
      <c r="AH69">
        <v>12.895201</v>
      </c>
      <c r="AI69">
        <v>12.895201</v>
      </c>
      <c r="AJ69" t="s">
        <v>391</v>
      </c>
    </row>
    <row r="70" spans="1:36" x14ac:dyDescent="0.35">
      <c r="A70" t="s">
        <v>937</v>
      </c>
      <c r="B70" t="s">
        <v>1052</v>
      </c>
      <c r="C70" t="s">
        <v>1053</v>
      </c>
      <c r="D70" t="s">
        <v>918</v>
      </c>
    </row>
    <row r="71" spans="1:36" x14ac:dyDescent="0.35">
      <c r="A71" t="s">
        <v>286</v>
      </c>
      <c r="B71" t="s">
        <v>1054</v>
      </c>
      <c r="C71" t="s">
        <v>1055</v>
      </c>
      <c r="D71" t="s">
        <v>918</v>
      </c>
      <c r="F71" t="s">
        <v>391</v>
      </c>
      <c r="G71">
        <v>1.8994</v>
      </c>
      <c r="H71">
        <v>3.4050009999999999</v>
      </c>
      <c r="I71">
        <v>3.9220000000000002</v>
      </c>
      <c r="J71">
        <v>3.9220000000000002</v>
      </c>
      <c r="K71">
        <v>3.9220000000000002</v>
      </c>
      <c r="L71">
        <v>3.9220000000000002</v>
      </c>
      <c r="M71">
        <v>3.9220000000000002</v>
      </c>
      <c r="N71">
        <v>3.9220000000000002</v>
      </c>
      <c r="O71">
        <v>3.9220000000000002</v>
      </c>
      <c r="P71">
        <v>3.9220000000000002</v>
      </c>
      <c r="Q71">
        <v>3.9220000000000002</v>
      </c>
      <c r="R71">
        <v>3.9220000000000002</v>
      </c>
      <c r="S71">
        <v>3.9220000000000002</v>
      </c>
      <c r="T71">
        <v>3.9220000000000002</v>
      </c>
      <c r="U71">
        <v>3.9220000000000002</v>
      </c>
      <c r="V71">
        <v>3.9220000000000002</v>
      </c>
      <c r="W71">
        <v>3.9220000000000002</v>
      </c>
      <c r="X71">
        <v>3.9220000000000002</v>
      </c>
      <c r="Y71">
        <v>3.9220000000000002</v>
      </c>
      <c r="Z71">
        <v>3.9220000000000002</v>
      </c>
      <c r="AA71">
        <v>3.9220000000000002</v>
      </c>
      <c r="AB71">
        <v>3.9220000000000002</v>
      </c>
      <c r="AC71">
        <v>3.9220000000000002</v>
      </c>
      <c r="AD71">
        <v>3.9220000000000002</v>
      </c>
      <c r="AE71">
        <v>3.9220000000000002</v>
      </c>
      <c r="AF71">
        <v>3.9220000000000002</v>
      </c>
      <c r="AG71">
        <v>3.9220000000000002</v>
      </c>
      <c r="AH71">
        <v>3.9220000000000002</v>
      </c>
      <c r="AI71">
        <v>3.9220000000000002</v>
      </c>
      <c r="AJ71" t="s">
        <v>391</v>
      </c>
    </row>
    <row r="72" spans="1:36" x14ac:dyDescent="0.35">
      <c r="A72" t="s">
        <v>289</v>
      </c>
      <c r="B72" t="s">
        <v>1056</v>
      </c>
      <c r="C72" t="s">
        <v>1057</v>
      </c>
      <c r="D72" t="s">
        <v>918</v>
      </c>
      <c r="F72" t="s">
        <v>391</v>
      </c>
      <c r="G72">
        <v>1.8994</v>
      </c>
      <c r="H72">
        <v>3.4050009999999999</v>
      </c>
      <c r="I72">
        <v>3.9220000000000002</v>
      </c>
      <c r="J72">
        <v>3.9220000000000002</v>
      </c>
      <c r="K72">
        <v>3.9220000000000002</v>
      </c>
      <c r="L72">
        <v>3.9220000000000002</v>
      </c>
      <c r="M72">
        <v>3.9220000000000002</v>
      </c>
      <c r="N72">
        <v>3.9220000000000002</v>
      </c>
      <c r="O72">
        <v>3.9220000000000002</v>
      </c>
      <c r="P72">
        <v>3.9220000000000002</v>
      </c>
      <c r="Q72">
        <v>3.9220000000000002</v>
      </c>
      <c r="R72">
        <v>3.9220000000000002</v>
      </c>
      <c r="S72">
        <v>3.9220000000000002</v>
      </c>
      <c r="T72">
        <v>3.9220000000000002</v>
      </c>
      <c r="U72">
        <v>3.9220000000000002</v>
      </c>
      <c r="V72">
        <v>3.9220000000000002</v>
      </c>
      <c r="W72">
        <v>3.9220000000000002</v>
      </c>
      <c r="X72">
        <v>3.9220000000000002</v>
      </c>
      <c r="Y72">
        <v>3.9220000000000002</v>
      </c>
      <c r="Z72">
        <v>3.9220000000000002</v>
      </c>
      <c r="AA72">
        <v>3.9220000000000002</v>
      </c>
      <c r="AB72">
        <v>3.9220000000000002</v>
      </c>
      <c r="AC72">
        <v>3.9220000000000002</v>
      </c>
      <c r="AD72">
        <v>3.9220000000000002</v>
      </c>
      <c r="AE72">
        <v>3.9220000000000002</v>
      </c>
      <c r="AF72">
        <v>3.9220000000000002</v>
      </c>
      <c r="AG72">
        <v>3.9220000000000002</v>
      </c>
      <c r="AH72">
        <v>3.9220000000000002</v>
      </c>
      <c r="AI72">
        <v>3.9220000000000002</v>
      </c>
      <c r="AJ72" t="s">
        <v>391</v>
      </c>
    </row>
    <row r="73" spans="1:36" x14ac:dyDescent="0.35">
      <c r="A73" t="s">
        <v>944</v>
      </c>
      <c r="B73" t="s">
        <v>1058</v>
      </c>
      <c r="C73" t="s">
        <v>1059</v>
      </c>
      <c r="D73" t="s">
        <v>918</v>
      </c>
    </row>
    <row r="74" spans="1:36" x14ac:dyDescent="0.35">
      <c r="A74" t="s">
        <v>286</v>
      </c>
      <c r="B74" t="s">
        <v>1060</v>
      </c>
      <c r="C74" t="s">
        <v>1061</v>
      </c>
      <c r="D74" t="s">
        <v>918</v>
      </c>
      <c r="F74" t="s">
        <v>391</v>
      </c>
      <c r="G74">
        <v>2.2280000000000002</v>
      </c>
      <c r="H74">
        <v>2.2280000000000002</v>
      </c>
      <c r="I74">
        <v>2.2280000000000002</v>
      </c>
      <c r="J74">
        <v>2.2280000000000002</v>
      </c>
      <c r="K74">
        <v>2.2280000000000002</v>
      </c>
      <c r="L74">
        <v>2.2280000000000002</v>
      </c>
      <c r="M74">
        <v>2.2280000000000002</v>
      </c>
      <c r="N74">
        <v>2.2280000000000002</v>
      </c>
      <c r="O74">
        <v>2.2280000000000002</v>
      </c>
      <c r="P74">
        <v>2.2280000000000002</v>
      </c>
      <c r="Q74">
        <v>2.2280000000000002</v>
      </c>
      <c r="R74">
        <v>2.2280000000000002</v>
      </c>
      <c r="S74">
        <v>2.2280000000000002</v>
      </c>
      <c r="T74">
        <v>2.2280000000000002</v>
      </c>
      <c r="U74">
        <v>2.2280000000000002</v>
      </c>
      <c r="V74">
        <v>2.2280000000000002</v>
      </c>
      <c r="W74">
        <v>2.2280000000000002</v>
      </c>
      <c r="X74">
        <v>2.2280000000000002</v>
      </c>
      <c r="Y74">
        <v>2.2280000000000002</v>
      </c>
      <c r="Z74">
        <v>2.2280000000000002</v>
      </c>
      <c r="AA74">
        <v>2.2280000000000002</v>
      </c>
      <c r="AB74">
        <v>2.2280000000000002</v>
      </c>
      <c r="AC74">
        <v>2.2280000000000002</v>
      </c>
      <c r="AD74">
        <v>2.2280000000000002</v>
      </c>
      <c r="AE74">
        <v>2.2280000000000002</v>
      </c>
      <c r="AF74">
        <v>2.2280000000000002</v>
      </c>
      <c r="AG74">
        <v>2.2280000000000002</v>
      </c>
      <c r="AH74">
        <v>2.2280000000000002</v>
      </c>
      <c r="AI74">
        <v>2.2280000000000002</v>
      </c>
      <c r="AJ74" t="s">
        <v>391</v>
      </c>
    </row>
    <row r="75" spans="1:36" x14ac:dyDescent="0.35">
      <c r="A75" t="s">
        <v>289</v>
      </c>
      <c r="B75" t="s">
        <v>1062</v>
      </c>
      <c r="C75" t="s">
        <v>1063</v>
      </c>
      <c r="D75" t="s">
        <v>918</v>
      </c>
      <c r="F75" t="s">
        <v>391</v>
      </c>
      <c r="G75">
        <v>2.2280000000000002</v>
      </c>
      <c r="H75">
        <v>2.2280000000000002</v>
      </c>
      <c r="I75">
        <v>2.2280000000000002</v>
      </c>
      <c r="J75">
        <v>2.2280000000000002</v>
      </c>
      <c r="K75">
        <v>2.2280000000000002</v>
      </c>
      <c r="L75">
        <v>2.2280000000000002</v>
      </c>
      <c r="M75">
        <v>2.2280000000000002</v>
      </c>
      <c r="N75">
        <v>2.2280000000000002</v>
      </c>
      <c r="O75">
        <v>2.2280000000000002</v>
      </c>
      <c r="P75">
        <v>2.2280000000000002</v>
      </c>
      <c r="Q75">
        <v>2.2280000000000002</v>
      </c>
      <c r="R75">
        <v>2.2280000000000002</v>
      </c>
      <c r="S75">
        <v>2.2280000000000002</v>
      </c>
      <c r="T75">
        <v>2.2280000000000002</v>
      </c>
      <c r="U75">
        <v>2.2280000000000002</v>
      </c>
      <c r="V75">
        <v>2.2280000000000002</v>
      </c>
      <c r="W75">
        <v>2.2280000000000002</v>
      </c>
      <c r="X75">
        <v>2.2280000000000002</v>
      </c>
      <c r="Y75">
        <v>2.2280000000000002</v>
      </c>
      <c r="Z75">
        <v>2.2280000000000002</v>
      </c>
      <c r="AA75">
        <v>2.2280000000000002</v>
      </c>
      <c r="AB75">
        <v>2.2280000000000002</v>
      </c>
      <c r="AC75">
        <v>2.2280000000000002</v>
      </c>
      <c r="AD75">
        <v>2.2280000000000002</v>
      </c>
      <c r="AE75">
        <v>2.2280000000000002</v>
      </c>
      <c r="AF75">
        <v>2.2280000000000002</v>
      </c>
      <c r="AG75">
        <v>2.2280000000000002</v>
      </c>
      <c r="AH75">
        <v>2.2280000000000002</v>
      </c>
      <c r="AI75">
        <v>2.2280000000000002</v>
      </c>
      <c r="AJ75" t="s">
        <v>391</v>
      </c>
    </row>
    <row r="76" spans="1:36" x14ac:dyDescent="0.35">
      <c r="A76" t="s">
        <v>951</v>
      </c>
      <c r="B76" t="s">
        <v>1064</v>
      </c>
      <c r="C76" t="s">
        <v>1065</v>
      </c>
      <c r="D76" t="s">
        <v>918</v>
      </c>
    </row>
    <row r="77" spans="1:36" x14ac:dyDescent="0.35">
      <c r="A77" t="s">
        <v>286</v>
      </c>
      <c r="B77" t="s">
        <v>1066</v>
      </c>
      <c r="C77" t="s">
        <v>1067</v>
      </c>
      <c r="D77" t="s">
        <v>918</v>
      </c>
      <c r="F77" t="s">
        <v>391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391</v>
      </c>
    </row>
    <row r="78" spans="1:36" x14ac:dyDescent="0.35">
      <c r="A78" t="s">
        <v>289</v>
      </c>
      <c r="B78" t="s">
        <v>1068</v>
      </c>
      <c r="C78" t="s">
        <v>1069</v>
      </c>
      <c r="D78" t="s">
        <v>918</v>
      </c>
      <c r="F78" t="s">
        <v>391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t="s">
        <v>391</v>
      </c>
    </row>
    <row r="79" spans="1:36" x14ac:dyDescent="0.35">
      <c r="A79" t="s">
        <v>958</v>
      </c>
      <c r="B79" t="s">
        <v>1070</v>
      </c>
      <c r="C79" t="s">
        <v>1071</v>
      </c>
      <c r="D79" t="s">
        <v>918</v>
      </c>
    </row>
    <row r="80" spans="1:36" x14ac:dyDescent="0.35">
      <c r="A80" t="s">
        <v>286</v>
      </c>
      <c r="B80" t="s">
        <v>1072</v>
      </c>
      <c r="C80" t="s">
        <v>1073</v>
      </c>
      <c r="D80" t="s">
        <v>918</v>
      </c>
      <c r="F80" t="s">
        <v>391</v>
      </c>
      <c r="G80">
        <v>1.7702</v>
      </c>
      <c r="H80">
        <v>3.6524999999999999</v>
      </c>
      <c r="I80">
        <v>4.2984999999999998</v>
      </c>
      <c r="J80">
        <v>4.8795000000000002</v>
      </c>
      <c r="K80">
        <v>5.4284999999999997</v>
      </c>
      <c r="L80">
        <v>5.9775</v>
      </c>
      <c r="M80">
        <v>6.5265000000000004</v>
      </c>
      <c r="N80">
        <v>7.0754999999999999</v>
      </c>
      <c r="O80">
        <v>7.6245000000000003</v>
      </c>
      <c r="P80">
        <v>7.8635000000000002</v>
      </c>
      <c r="Q80">
        <v>8.1024999999999991</v>
      </c>
      <c r="R80">
        <v>8.3414999999999999</v>
      </c>
      <c r="S80">
        <v>8.5805000000000007</v>
      </c>
      <c r="T80">
        <v>8.8194999999999997</v>
      </c>
      <c r="U80">
        <v>8.8194999999999997</v>
      </c>
      <c r="V80">
        <v>8.8194999999999997</v>
      </c>
      <c r="W80">
        <v>8.8194999999999997</v>
      </c>
      <c r="X80">
        <v>8.8194999999999997</v>
      </c>
      <c r="Y80">
        <v>8.8194999999999997</v>
      </c>
      <c r="Z80">
        <v>8.8194999999999997</v>
      </c>
      <c r="AA80">
        <v>8.8194999999999997</v>
      </c>
      <c r="AB80">
        <v>8.8194999999999997</v>
      </c>
      <c r="AC80">
        <v>8.8194999999999997</v>
      </c>
      <c r="AD80">
        <v>8.8194999999999997</v>
      </c>
      <c r="AE80">
        <v>8.8194999999999997</v>
      </c>
      <c r="AF80">
        <v>8.8194999999999997</v>
      </c>
      <c r="AG80">
        <v>8.8194999999999997</v>
      </c>
      <c r="AH80">
        <v>8.8194999999999997</v>
      </c>
      <c r="AI80">
        <v>8.8194999999999997</v>
      </c>
      <c r="AJ80" t="s">
        <v>391</v>
      </c>
    </row>
    <row r="81" spans="1:36" x14ac:dyDescent="0.35">
      <c r="A81" t="s">
        <v>289</v>
      </c>
      <c r="B81" t="s">
        <v>1074</v>
      </c>
      <c r="C81" t="s">
        <v>1075</v>
      </c>
      <c r="D81" t="s">
        <v>918</v>
      </c>
      <c r="F81" t="s">
        <v>391</v>
      </c>
      <c r="G81">
        <v>1.7702</v>
      </c>
      <c r="H81">
        <v>3.6524999999999999</v>
      </c>
      <c r="I81">
        <v>4.2984999999999998</v>
      </c>
      <c r="J81">
        <v>4.8795000000000002</v>
      </c>
      <c r="K81">
        <v>5.4284999999999997</v>
      </c>
      <c r="L81">
        <v>5.9775</v>
      </c>
      <c r="M81">
        <v>6.5265000000000004</v>
      </c>
      <c r="N81">
        <v>7.0754999999999999</v>
      </c>
      <c r="O81">
        <v>7.6245000000000003</v>
      </c>
      <c r="P81">
        <v>7.8635000000000002</v>
      </c>
      <c r="Q81">
        <v>8.1024999999999991</v>
      </c>
      <c r="R81">
        <v>8.3414999999999999</v>
      </c>
      <c r="S81">
        <v>8.5805000000000007</v>
      </c>
      <c r="T81">
        <v>8.8194999999999997</v>
      </c>
      <c r="U81">
        <v>8.8194999999999997</v>
      </c>
      <c r="V81">
        <v>8.8194999999999997</v>
      </c>
      <c r="W81">
        <v>8.8194999999999997</v>
      </c>
      <c r="X81">
        <v>8.8194999999999997</v>
      </c>
      <c r="Y81">
        <v>8.8194999999999997</v>
      </c>
      <c r="Z81">
        <v>8.8194999999999997</v>
      </c>
      <c r="AA81">
        <v>8.8194999999999997</v>
      </c>
      <c r="AB81">
        <v>8.8194999999999997</v>
      </c>
      <c r="AC81">
        <v>8.8194999999999997</v>
      </c>
      <c r="AD81">
        <v>8.8194999999999997</v>
      </c>
      <c r="AE81">
        <v>8.8194999999999997</v>
      </c>
      <c r="AF81">
        <v>8.8194999999999997</v>
      </c>
      <c r="AG81">
        <v>8.8194999999999997</v>
      </c>
      <c r="AH81">
        <v>8.8194999999999997</v>
      </c>
      <c r="AI81">
        <v>8.8194999999999997</v>
      </c>
      <c r="AJ81" t="s">
        <v>391</v>
      </c>
    </row>
    <row r="82" spans="1:36" x14ac:dyDescent="0.35">
      <c r="A82" t="s">
        <v>965</v>
      </c>
      <c r="B82" t="s">
        <v>1076</v>
      </c>
      <c r="C82" t="s">
        <v>1077</v>
      </c>
      <c r="D82" t="s">
        <v>918</v>
      </c>
    </row>
    <row r="83" spans="1:36" x14ac:dyDescent="0.35">
      <c r="A83" t="s">
        <v>286</v>
      </c>
      <c r="B83" t="s">
        <v>1078</v>
      </c>
      <c r="C83" t="s">
        <v>1079</v>
      </c>
      <c r="D83" t="s">
        <v>918</v>
      </c>
      <c r="F83" t="s">
        <v>391</v>
      </c>
      <c r="G83">
        <v>2.9600000000000001E-2</v>
      </c>
      <c r="H83">
        <v>2.9600000000000001E-2</v>
      </c>
      <c r="I83">
        <v>2.9600000000000001E-2</v>
      </c>
      <c r="J83">
        <v>2.9600000000000001E-2</v>
      </c>
      <c r="K83">
        <v>2.9600000000000001E-2</v>
      </c>
      <c r="L83">
        <v>2.9600000000000001E-2</v>
      </c>
      <c r="M83">
        <v>2.9600000000000001E-2</v>
      </c>
      <c r="N83">
        <v>2.9600000000000001E-2</v>
      </c>
      <c r="O83">
        <v>2.9600000000000001E-2</v>
      </c>
      <c r="P83">
        <v>2.9600000000000001E-2</v>
      </c>
      <c r="Q83">
        <v>2.9600000000000001E-2</v>
      </c>
      <c r="R83">
        <v>2.9600000000000001E-2</v>
      </c>
      <c r="S83">
        <v>2.9600000000000001E-2</v>
      </c>
      <c r="T83">
        <v>2.9600000000000001E-2</v>
      </c>
      <c r="U83">
        <v>2.9600000000000001E-2</v>
      </c>
      <c r="V83">
        <v>2.9600000000000001E-2</v>
      </c>
      <c r="W83">
        <v>2.9600000000000001E-2</v>
      </c>
      <c r="X83">
        <v>2.9600000000000001E-2</v>
      </c>
      <c r="Y83">
        <v>2.9600000000000001E-2</v>
      </c>
      <c r="Z83">
        <v>2.9600000000000001E-2</v>
      </c>
      <c r="AA83">
        <v>2.9600000000000001E-2</v>
      </c>
      <c r="AB83">
        <v>2.9600000000000001E-2</v>
      </c>
      <c r="AC83">
        <v>2.9600000000000001E-2</v>
      </c>
      <c r="AD83">
        <v>2.9600000000000001E-2</v>
      </c>
      <c r="AE83">
        <v>2.9600000000000001E-2</v>
      </c>
      <c r="AF83">
        <v>2.9600000000000001E-2</v>
      </c>
      <c r="AG83">
        <v>2.9600000000000001E-2</v>
      </c>
      <c r="AH83">
        <v>2.9600000000000001E-2</v>
      </c>
      <c r="AI83">
        <v>2.9600000000000001E-2</v>
      </c>
      <c r="AJ83" t="s">
        <v>391</v>
      </c>
    </row>
    <row r="84" spans="1:36" x14ac:dyDescent="0.35">
      <c r="A84" t="s">
        <v>289</v>
      </c>
      <c r="B84" t="s">
        <v>1080</v>
      </c>
      <c r="C84" t="s">
        <v>1081</v>
      </c>
      <c r="D84" t="s">
        <v>918</v>
      </c>
      <c r="F84" t="s">
        <v>391</v>
      </c>
      <c r="G84">
        <v>2.9600000000000001E-2</v>
      </c>
      <c r="H84">
        <v>2.9600000000000001E-2</v>
      </c>
      <c r="I84">
        <v>2.9600000000000001E-2</v>
      </c>
      <c r="J84">
        <v>2.9600000000000001E-2</v>
      </c>
      <c r="K84">
        <v>2.9600000000000001E-2</v>
      </c>
      <c r="L84">
        <v>2.9600000000000001E-2</v>
      </c>
      <c r="M84">
        <v>2.9600000000000001E-2</v>
      </c>
      <c r="N84">
        <v>2.9600000000000001E-2</v>
      </c>
      <c r="O84">
        <v>2.9600000000000001E-2</v>
      </c>
      <c r="P84">
        <v>2.9600000000000001E-2</v>
      </c>
      <c r="Q84">
        <v>2.9600000000000001E-2</v>
      </c>
      <c r="R84">
        <v>2.9600000000000001E-2</v>
      </c>
      <c r="S84">
        <v>2.9600000000000001E-2</v>
      </c>
      <c r="T84">
        <v>2.9600000000000001E-2</v>
      </c>
      <c r="U84">
        <v>2.9600000000000001E-2</v>
      </c>
      <c r="V84">
        <v>2.9600000000000001E-2</v>
      </c>
      <c r="W84">
        <v>2.9600000000000001E-2</v>
      </c>
      <c r="X84">
        <v>2.9600000000000001E-2</v>
      </c>
      <c r="Y84">
        <v>2.9600000000000001E-2</v>
      </c>
      <c r="Z84">
        <v>2.9600000000000001E-2</v>
      </c>
      <c r="AA84">
        <v>2.9600000000000001E-2</v>
      </c>
      <c r="AB84">
        <v>2.9600000000000001E-2</v>
      </c>
      <c r="AC84">
        <v>2.9600000000000001E-2</v>
      </c>
      <c r="AD84">
        <v>2.9600000000000001E-2</v>
      </c>
      <c r="AE84">
        <v>2.9600000000000001E-2</v>
      </c>
      <c r="AF84">
        <v>2.9600000000000001E-2</v>
      </c>
      <c r="AG84">
        <v>2.9600000000000001E-2</v>
      </c>
      <c r="AH84">
        <v>2.9600000000000001E-2</v>
      </c>
      <c r="AI84">
        <v>2.9600000000000001E-2</v>
      </c>
      <c r="AJ84" t="s">
        <v>391</v>
      </c>
    </row>
    <row r="85" spans="1:36" x14ac:dyDescent="0.35">
      <c r="A85" t="s">
        <v>972</v>
      </c>
      <c r="B85" t="s">
        <v>1082</v>
      </c>
      <c r="C85" t="s">
        <v>1083</v>
      </c>
      <c r="D85" t="s">
        <v>918</v>
      </c>
    </row>
    <row r="86" spans="1:36" x14ac:dyDescent="0.35">
      <c r="A86" t="s">
        <v>286</v>
      </c>
      <c r="B86" t="s">
        <v>1084</v>
      </c>
      <c r="C86" t="s">
        <v>1085</v>
      </c>
      <c r="D86" t="s">
        <v>918</v>
      </c>
      <c r="F86" t="s">
        <v>391</v>
      </c>
      <c r="G86">
        <v>24.811789999999998</v>
      </c>
      <c r="H86">
        <v>40.999099999999999</v>
      </c>
      <c r="I86">
        <v>41.059105000000002</v>
      </c>
      <c r="J86">
        <v>42.559105000000002</v>
      </c>
      <c r="K86">
        <v>44.059105000000002</v>
      </c>
      <c r="L86">
        <v>44.059105000000002</v>
      </c>
      <c r="M86">
        <v>46.059105000000002</v>
      </c>
      <c r="N86">
        <v>46.059105000000002</v>
      </c>
      <c r="O86">
        <v>53.159106999999999</v>
      </c>
      <c r="P86">
        <v>53.159106999999999</v>
      </c>
      <c r="Q86">
        <v>53.159106999999999</v>
      </c>
      <c r="R86">
        <v>53.159106999999999</v>
      </c>
      <c r="S86">
        <v>58.359107999999999</v>
      </c>
      <c r="T86">
        <v>66.559105000000002</v>
      </c>
      <c r="U86">
        <v>66.559105000000002</v>
      </c>
      <c r="V86">
        <v>66.559105000000002</v>
      </c>
      <c r="W86">
        <v>66.559105000000002</v>
      </c>
      <c r="X86">
        <v>66.559105000000002</v>
      </c>
      <c r="Y86">
        <v>66.559105000000002</v>
      </c>
      <c r="Z86">
        <v>66.559105000000002</v>
      </c>
      <c r="AA86">
        <v>66.559105000000002</v>
      </c>
      <c r="AB86">
        <v>66.559105000000002</v>
      </c>
      <c r="AC86">
        <v>66.559105000000002</v>
      </c>
      <c r="AD86">
        <v>66.559105000000002</v>
      </c>
      <c r="AE86">
        <v>66.559105000000002</v>
      </c>
      <c r="AF86">
        <v>66.559105000000002</v>
      </c>
      <c r="AG86">
        <v>66.559105000000002</v>
      </c>
      <c r="AH86">
        <v>66.559105000000002</v>
      </c>
      <c r="AI86">
        <v>66.559105000000002</v>
      </c>
      <c r="AJ86" t="s">
        <v>391</v>
      </c>
    </row>
    <row r="87" spans="1:36" x14ac:dyDescent="0.35">
      <c r="A87" t="s">
        <v>289</v>
      </c>
      <c r="B87" t="s">
        <v>1086</v>
      </c>
      <c r="C87" t="s">
        <v>1087</v>
      </c>
      <c r="D87" t="s">
        <v>918</v>
      </c>
      <c r="F87" t="s">
        <v>391</v>
      </c>
      <c r="G87">
        <v>24.811789999999998</v>
      </c>
      <c r="H87">
        <v>40.999099999999999</v>
      </c>
      <c r="I87">
        <v>41.059105000000002</v>
      </c>
      <c r="J87">
        <v>42.559105000000002</v>
      </c>
      <c r="K87">
        <v>44.059105000000002</v>
      </c>
      <c r="L87">
        <v>44.059105000000002</v>
      </c>
      <c r="M87">
        <v>46.059105000000002</v>
      </c>
      <c r="N87">
        <v>46.059105000000002</v>
      </c>
      <c r="O87">
        <v>53.159106999999999</v>
      </c>
      <c r="P87">
        <v>53.159106999999999</v>
      </c>
      <c r="Q87">
        <v>53.159106999999999</v>
      </c>
      <c r="R87">
        <v>53.159106999999999</v>
      </c>
      <c r="S87">
        <v>58.359107999999999</v>
      </c>
      <c r="T87">
        <v>66.559105000000002</v>
      </c>
      <c r="U87">
        <v>66.559105000000002</v>
      </c>
      <c r="V87">
        <v>66.559105000000002</v>
      </c>
      <c r="W87">
        <v>66.559105000000002</v>
      </c>
      <c r="X87">
        <v>66.559105000000002</v>
      </c>
      <c r="Y87">
        <v>66.559105000000002</v>
      </c>
      <c r="Z87">
        <v>66.559105000000002</v>
      </c>
      <c r="AA87">
        <v>66.559105000000002</v>
      </c>
      <c r="AB87">
        <v>66.559105000000002</v>
      </c>
      <c r="AC87">
        <v>66.559105000000002</v>
      </c>
      <c r="AD87">
        <v>66.559105000000002</v>
      </c>
      <c r="AE87">
        <v>66.559105000000002</v>
      </c>
      <c r="AF87">
        <v>66.559105000000002</v>
      </c>
      <c r="AG87">
        <v>66.559105000000002</v>
      </c>
      <c r="AH87">
        <v>66.559105000000002</v>
      </c>
      <c r="AI87">
        <v>66.559105000000002</v>
      </c>
      <c r="AJ87" t="s">
        <v>391</v>
      </c>
    </row>
    <row r="88" spans="1:36" x14ac:dyDescent="0.35">
      <c r="A88" t="s">
        <v>1088</v>
      </c>
      <c r="B88" t="s">
        <v>1089</v>
      </c>
      <c r="C88" t="s">
        <v>1090</v>
      </c>
      <c r="D88" t="s">
        <v>918</v>
      </c>
    </row>
    <row r="89" spans="1:36" x14ac:dyDescent="0.35">
      <c r="A89" t="s">
        <v>286</v>
      </c>
      <c r="B89" t="s">
        <v>1091</v>
      </c>
      <c r="C89" t="s">
        <v>1092</v>
      </c>
      <c r="D89" t="s">
        <v>918</v>
      </c>
      <c r="F89" t="s">
        <v>391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391</v>
      </c>
    </row>
    <row r="90" spans="1:36" x14ac:dyDescent="0.35">
      <c r="A90" t="s">
        <v>289</v>
      </c>
      <c r="B90" t="s">
        <v>1093</v>
      </c>
      <c r="C90" t="s">
        <v>1094</v>
      </c>
      <c r="D90" t="s">
        <v>918</v>
      </c>
      <c r="F90" t="s">
        <v>391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391</v>
      </c>
    </row>
    <row r="91" spans="1:36" x14ac:dyDescent="0.35">
      <c r="A91" t="s">
        <v>986</v>
      </c>
      <c r="B91" t="s">
        <v>1095</v>
      </c>
      <c r="C91" t="s">
        <v>1096</v>
      </c>
      <c r="D91" t="s">
        <v>918</v>
      </c>
    </row>
    <row r="92" spans="1:36" x14ac:dyDescent="0.35">
      <c r="A92" t="s">
        <v>286</v>
      </c>
      <c r="B92" t="s">
        <v>1097</v>
      </c>
      <c r="C92" t="s">
        <v>1098</v>
      </c>
      <c r="D92" t="s">
        <v>918</v>
      </c>
      <c r="F92" t="s">
        <v>391</v>
      </c>
      <c r="G92">
        <v>38.817390000000003</v>
      </c>
      <c r="H92">
        <v>62.998398000000002</v>
      </c>
      <c r="I92">
        <v>64.767394999999993</v>
      </c>
      <c r="J92">
        <v>66.848404000000002</v>
      </c>
      <c r="K92">
        <v>68.897400000000005</v>
      </c>
      <c r="L92">
        <v>69.446395999999993</v>
      </c>
      <c r="M92">
        <v>71.995399000000006</v>
      </c>
      <c r="N92">
        <v>72.544394999999994</v>
      </c>
      <c r="O92">
        <v>80.193398000000002</v>
      </c>
      <c r="P92">
        <v>80.432395999999997</v>
      </c>
      <c r="Q92">
        <v>80.671402</v>
      </c>
      <c r="R92">
        <v>80.910399999999996</v>
      </c>
      <c r="S92">
        <v>86.349411000000003</v>
      </c>
      <c r="T92">
        <v>94.788405999999995</v>
      </c>
      <c r="U92">
        <v>94.788405999999995</v>
      </c>
      <c r="V92">
        <v>94.788405999999995</v>
      </c>
      <c r="W92">
        <v>94.788405999999995</v>
      </c>
      <c r="X92">
        <v>94.788405999999995</v>
      </c>
      <c r="Y92">
        <v>94.788405999999995</v>
      </c>
      <c r="Z92">
        <v>94.788405999999995</v>
      </c>
      <c r="AA92">
        <v>94.788405999999995</v>
      </c>
      <c r="AB92">
        <v>94.788405999999995</v>
      </c>
      <c r="AC92">
        <v>94.788405999999995</v>
      </c>
      <c r="AD92">
        <v>94.788405999999995</v>
      </c>
      <c r="AE92">
        <v>94.788405999999995</v>
      </c>
      <c r="AF92">
        <v>94.788405999999995</v>
      </c>
      <c r="AG92">
        <v>94.788405999999995</v>
      </c>
      <c r="AH92">
        <v>94.788405999999995</v>
      </c>
      <c r="AI92">
        <v>94.788405999999995</v>
      </c>
      <c r="AJ92" t="s">
        <v>391</v>
      </c>
    </row>
    <row r="93" spans="1:36" x14ac:dyDescent="0.35">
      <c r="A93" t="s">
        <v>289</v>
      </c>
      <c r="B93" t="s">
        <v>1099</v>
      </c>
      <c r="C93" t="s">
        <v>1100</v>
      </c>
      <c r="D93" t="s">
        <v>918</v>
      </c>
      <c r="F93" t="s">
        <v>391</v>
      </c>
      <c r="G93">
        <v>38.817390000000003</v>
      </c>
      <c r="H93">
        <v>62.998398000000002</v>
      </c>
      <c r="I93">
        <v>64.767394999999993</v>
      </c>
      <c r="J93">
        <v>66.848404000000002</v>
      </c>
      <c r="K93">
        <v>68.897400000000005</v>
      </c>
      <c r="L93">
        <v>69.446395999999993</v>
      </c>
      <c r="M93">
        <v>71.995399000000006</v>
      </c>
      <c r="N93">
        <v>72.544394999999994</v>
      </c>
      <c r="O93">
        <v>80.193398000000002</v>
      </c>
      <c r="P93">
        <v>80.432395999999997</v>
      </c>
      <c r="Q93">
        <v>80.671402</v>
      </c>
      <c r="R93">
        <v>80.910399999999996</v>
      </c>
      <c r="S93">
        <v>86.349411000000003</v>
      </c>
      <c r="T93">
        <v>94.788405999999995</v>
      </c>
      <c r="U93">
        <v>94.788405999999995</v>
      </c>
      <c r="V93">
        <v>94.788405999999995</v>
      </c>
      <c r="W93">
        <v>94.788405999999995</v>
      </c>
      <c r="X93">
        <v>94.788405999999995</v>
      </c>
      <c r="Y93">
        <v>94.788405999999995</v>
      </c>
      <c r="Z93">
        <v>94.788405999999995</v>
      </c>
      <c r="AA93">
        <v>94.788405999999995</v>
      </c>
      <c r="AB93">
        <v>94.788405999999995</v>
      </c>
      <c r="AC93">
        <v>94.788405999999995</v>
      </c>
      <c r="AD93">
        <v>94.788405999999995</v>
      </c>
      <c r="AE93">
        <v>94.788405999999995</v>
      </c>
      <c r="AF93">
        <v>94.788405999999995</v>
      </c>
      <c r="AG93">
        <v>94.788405999999995</v>
      </c>
      <c r="AH93">
        <v>94.788405999999995</v>
      </c>
      <c r="AI93">
        <v>94.788405999999995</v>
      </c>
      <c r="AJ93" t="s">
        <v>391</v>
      </c>
    </row>
    <row r="94" spans="1:36" x14ac:dyDescent="0.35">
      <c r="A94" t="s">
        <v>1101</v>
      </c>
      <c r="C94" t="s">
        <v>1102</v>
      </c>
    </row>
    <row r="95" spans="1:36" x14ac:dyDescent="0.35">
      <c r="A95" t="s">
        <v>915</v>
      </c>
      <c r="B95" t="s">
        <v>1103</v>
      </c>
      <c r="C95" t="s">
        <v>1104</v>
      </c>
      <c r="D95" t="s">
        <v>918</v>
      </c>
    </row>
    <row r="96" spans="1:36" x14ac:dyDescent="0.35">
      <c r="A96" t="s">
        <v>286</v>
      </c>
      <c r="B96" t="s">
        <v>1105</v>
      </c>
      <c r="C96" t="s">
        <v>1106</v>
      </c>
      <c r="D96" t="s">
        <v>918</v>
      </c>
      <c r="F96" t="s">
        <v>391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391</v>
      </c>
    </row>
    <row r="97" spans="1:36" x14ac:dyDescent="0.35">
      <c r="A97" t="s">
        <v>289</v>
      </c>
      <c r="B97" t="s">
        <v>1107</v>
      </c>
      <c r="C97" t="s">
        <v>1108</v>
      </c>
      <c r="D97" t="s">
        <v>918</v>
      </c>
      <c r="F97" t="s">
        <v>391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391</v>
      </c>
    </row>
    <row r="98" spans="1:36" x14ac:dyDescent="0.35">
      <c r="A98" t="s">
        <v>1001</v>
      </c>
      <c r="B98" t="s">
        <v>1109</v>
      </c>
      <c r="C98" t="s">
        <v>1110</v>
      </c>
      <c r="D98" t="s">
        <v>918</v>
      </c>
    </row>
    <row r="99" spans="1:36" x14ac:dyDescent="0.35">
      <c r="A99" t="s">
        <v>286</v>
      </c>
      <c r="B99" t="s">
        <v>1111</v>
      </c>
      <c r="C99" t="s">
        <v>1112</v>
      </c>
      <c r="D99" t="s">
        <v>918</v>
      </c>
      <c r="F99" t="s">
        <v>391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t="s">
        <v>391</v>
      </c>
    </row>
    <row r="100" spans="1:36" x14ac:dyDescent="0.35">
      <c r="A100" t="s">
        <v>289</v>
      </c>
      <c r="B100" t="s">
        <v>1113</v>
      </c>
      <c r="C100" t="s">
        <v>1114</v>
      </c>
      <c r="D100" t="s">
        <v>918</v>
      </c>
      <c r="F100" t="s">
        <v>391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391</v>
      </c>
    </row>
    <row r="101" spans="1:36" x14ac:dyDescent="0.35">
      <c r="A101" t="s">
        <v>930</v>
      </c>
      <c r="B101" t="s">
        <v>1115</v>
      </c>
      <c r="C101" t="s">
        <v>1116</v>
      </c>
      <c r="D101" t="s">
        <v>918</v>
      </c>
    </row>
    <row r="102" spans="1:36" x14ac:dyDescent="0.35">
      <c r="A102" t="s">
        <v>286</v>
      </c>
      <c r="B102" t="s">
        <v>1117</v>
      </c>
      <c r="C102" t="s">
        <v>1118</v>
      </c>
      <c r="D102" t="s">
        <v>918</v>
      </c>
      <c r="F102" t="s">
        <v>391</v>
      </c>
      <c r="G102">
        <v>0</v>
      </c>
      <c r="H102">
        <v>0</v>
      </c>
      <c r="I102">
        <v>9.9830199999999998</v>
      </c>
      <c r="J102">
        <v>26.425787</v>
      </c>
      <c r="K102">
        <v>33.520760000000003</v>
      </c>
      <c r="L102">
        <v>51.705803000000003</v>
      </c>
      <c r="M102">
        <v>57.201748000000002</v>
      </c>
      <c r="N102">
        <v>68.897666999999998</v>
      </c>
      <c r="O102">
        <v>72.866034999999997</v>
      </c>
      <c r="P102">
        <v>77.978722000000005</v>
      </c>
      <c r="Q102">
        <v>85.862587000000005</v>
      </c>
      <c r="R102">
        <v>95.474013999999997</v>
      </c>
      <c r="S102">
        <v>103.57139599999999</v>
      </c>
      <c r="T102">
        <v>110.667557</v>
      </c>
      <c r="U102">
        <v>116.53620100000001</v>
      </c>
      <c r="V102">
        <v>120.817184</v>
      </c>
      <c r="W102">
        <v>125.34193399999999</v>
      </c>
      <c r="X102">
        <v>130.41291799999999</v>
      </c>
      <c r="Y102">
        <v>135.000732</v>
      </c>
      <c r="Z102">
        <v>138.93691999999999</v>
      </c>
      <c r="AA102">
        <v>142.06336999999999</v>
      </c>
      <c r="AB102">
        <v>145.82363900000001</v>
      </c>
      <c r="AC102">
        <v>151.23791499999999</v>
      </c>
      <c r="AD102">
        <v>153.988235</v>
      </c>
      <c r="AE102">
        <v>157.61113</v>
      </c>
      <c r="AF102">
        <v>159.848465</v>
      </c>
      <c r="AG102">
        <v>162.95263700000001</v>
      </c>
      <c r="AH102">
        <v>168.258286</v>
      </c>
      <c r="AI102">
        <v>174.037521</v>
      </c>
      <c r="AJ102" t="s">
        <v>391</v>
      </c>
    </row>
    <row r="103" spans="1:36" x14ac:dyDescent="0.35">
      <c r="A103" t="s">
        <v>289</v>
      </c>
      <c r="B103" t="s">
        <v>1119</v>
      </c>
      <c r="C103" t="s">
        <v>1120</v>
      </c>
      <c r="D103" t="s">
        <v>918</v>
      </c>
      <c r="F103" t="s">
        <v>391</v>
      </c>
      <c r="G103">
        <v>0</v>
      </c>
      <c r="H103">
        <v>0</v>
      </c>
      <c r="I103">
        <v>17.377974999999999</v>
      </c>
      <c r="J103">
        <v>36.302962999999998</v>
      </c>
      <c r="K103">
        <v>45.228755999999997</v>
      </c>
      <c r="L103">
        <v>69.049460999999994</v>
      </c>
      <c r="M103">
        <v>81.040999999999997</v>
      </c>
      <c r="N103">
        <v>93.334350999999998</v>
      </c>
      <c r="O103">
        <v>100.113541</v>
      </c>
      <c r="P103">
        <v>107.831276</v>
      </c>
      <c r="Q103">
        <v>119.800774</v>
      </c>
      <c r="R103">
        <v>128.796738</v>
      </c>
      <c r="S103">
        <v>136.42164600000001</v>
      </c>
      <c r="T103">
        <v>146.308685</v>
      </c>
      <c r="U103">
        <v>154.499878</v>
      </c>
      <c r="V103">
        <v>159.20739699999999</v>
      </c>
      <c r="W103">
        <v>163.93267800000001</v>
      </c>
      <c r="X103">
        <v>168.871872</v>
      </c>
      <c r="Y103">
        <v>173.506516</v>
      </c>
      <c r="Z103">
        <v>178.243484</v>
      </c>
      <c r="AA103">
        <v>183.38119499999999</v>
      </c>
      <c r="AB103">
        <v>191.20193499999999</v>
      </c>
      <c r="AC103">
        <v>200.49298099999999</v>
      </c>
      <c r="AD103">
        <v>206.479691</v>
      </c>
      <c r="AE103">
        <v>212.609634</v>
      </c>
      <c r="AF103">
        <v>219.71803299999999</v>
      </c>
      <c r="AG103">
        <v>222.62240600000001</v>
      </c>
      <c r="AH103">
        <v>227.14033499999999</v>
      </c>
      <c r="AI103">
        <v>230.86956799999999</v>
      </c>
      <c r="AJ103" t="s">
        <v>391</v>
      </c>
    </row>
    <row r="104" spans="1:36" x14ac:dyDescent="0.35">
      <c r="A104" t="s">
        <v>937</v>
      </c>
      <c r="B104" t="s">
        <v>1121</v>
      </c>
      <c r="C104" t="s">
        <v>1122</v>
      </c>
      <c r="D104" t="s">
        <v>918</v>
      </c>
    </row>
    <row r="105" spans="1:36" x14ac:dyDescent="0.35">
      <c r="A105" t="s">
        <v>286</v>
      </c>
      <c r="B105" t="s">
        <v>1123</v>
      </c>
      <c r="C105" t="s">
        <v>1124</v>
      </c>
      <c r="D105" t="s">
        <v>918</v>
      </c>
      <c r="F105" t="s">
        <v>391</v>
      </c>
      <c r="G105">
        <v>11.739637</v>
      </c>
      <c r="H105">
        <v>24.156769000000001</v>
      </c>
      <c r="I105">
        <v>29.890549</v>
      </c>
      <c r="J105">
        <v>38.180405</v>
      </c>
      <c r="K105">
        <v>43.109923999999999</v>
      </c>
      <c r="L105">
        <v>46.118538000000001</v>
      </c>
      <c r="M105">
        <v>49.364006000000003</v>
      </c>
      <c r="N105">
        <v>54.762858999999999</v>
      </c>
      <c r="O105">
        <v>58.310443999999997</v>
      </c>
      <c r="P105">
        <v>61.368938</v>
      </c>
      <c r="Q105">
        <v>65.440025000000006</v>
      </c>
      <c r="R105">
        <v>70.522948999999997</v>
      </c>
      <c r="S105">
        <v>76.718292000000005</v>
      </c>
      <c r="T105">
        <v>82.718506000000005</v>
      </c>
      <c r="U105">
        <v>87.666183000000004</v>
      </c>
      <c r="V105">
        <v>92.396979999999999</v>
      </c>
      <c r="W105">
        <v>99.503105000000005</v>
      </c>
      <c r="X105">
        <v>103.707367</v>
      </c>
      <c r="Y105">
        <v>108.33562499999999</v>
      </c>
      <c r="Z105">
        <v>116.330017</v>
      </c>
      <c r="AA105">
        <v>120.866035</v>
      </c>
      <c r="AB105">
        <v>125.762871</v>
      </c>
      <c r="AC105">
        <v>134.756561</v>
      </c>
      <c r="AD105">
        <v>140.68193099999999</v>
      </c>
      <c r="AE105">
        <v>146.85737599999999</v>
      </c>
      <c r="AF105">
        <v>156.975266</v>
      </c>
      <c r="AG105">
        <v>163.436554</v>
      </c>
      <c r="AH105">
        <v>175.46336400000001</v>
      </c>
      <c r="AI105">
        <v>182.24745200000001</v>
      </c>
      <c r="AJ105" t="s">
        <v>391</v>
      </c>
    </row>
    <row r="106" spans="1:36" x14ac:dyDescent="0.35">
      <c r="A106" t="s">
        <v>289</v>
      </c>
      <c r="B106" t="s">
        <v>1125</v>
      </c>
      <c r="C106" t="s">
        <v>1126</v>
      </c>
      <c r="D106" t="s">
        <v>918</v>
      </c>
      <c r="F106" t="s">
        <v>391</v>
      </c>
      <c r="G106">
        <v>11.449007</v>
      </c>
      <c r="H106">
        <v>25.158871000000001</v>
      </c>
      <c r="I106">
        <v>34.193153000000002</v>
      </c>
      <c r="J106">
        <v>50.473618000000002</v>
      </c>
      <c r="K106">
        <v>54.335391999999999</v>
      </c>
      <c r="L106">
        <v>61.996676999999998</v>
      </c>
      <c r="M106">
        <v>66.777634000000006</v>
      </c>
      <c r="N106">
        <v>72.369101999999998</v>
      </c>
      <c r="O106">
        <v>75.733199999999997</v>
      </c>
      <c r="P106">
        <v>79.412002999999999</v>
      </c>
      <c r="Q106">
        <v>85.158455000000004</v>
      </c>
      <c r="R106">
        <v>89.549858</v>
      </c>
      <c r="S106">
        <v>94.181731999999997</v>
      </c>
      <c r="T106">
        <v>99.995223999999993</v>
      </c>
      <c r="U106">
        <v>104.29418200000001</v>
      </c>
      <c r="V106">
        <v>108.749008</v>
      </c>
      <c r="W106">
        <v>115.289192</v>
      </c>
      <c r="X106">
        <v>119.499786</v>
      </c>
      <c r="Y106">
        <v>127.26625799999999</v>
      </c>
      <c r="Z106">
        <v>132.778503</v>
      </c>
      <c r="AA106">
        <v>137.77578700000001</v>
      </c>
      <c r="AB106">
        <v>142.634186</v>
      </c>
      <c r="AC106">
        <v>150.886078</v>
      </c>
      <c r="AD106">
        <v>158.343796</v>
      </c>
      <c r="AE106">
        <v>165.14836099999999</v>
      </c>
      <c r="AF106">
        <v>174.431702</v>
      </c>
      <c r="AG106">
        <v>186.03587300000001</v>
      </c>
      <c r="AH106">
        <v>191.31230199999999</v>
      </c>
      <c r="AI106">
        <v>205.092285</v>
      </c>
      <c r="AJ106" t="s">
        <v>391</v>
      </c>
    </row>
    <row r="107" spans="1:36" x14ac:dyDescent="0.35">
      <c r="A107" t="s">
        <v>944</v>
      </c>
      <c r="B107" t="s">
        <v>1127</v>
      </c>
      <c r="C107" t="s">
        <v>1128</v>
      </c>
      <c r="D107" t="s">
        <v>918</v>
      </c>
    </row>
    <row r="108" spans="1:36" x14ac:dyDescent="0.35">
      <c r="A108" t="s">
        <v>286</v>
      </c>
      <c r="B108" t="s">
        <v>1129</v>
      </c>
      <c r="C108" t="s">
        <v>1130</v>
      </c>
      <c r="D108" t="s">
        <v>918</v>
      </c>
      <c r="F108" t="s">
        <v>391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391</v>
      </c>
    </row>
    <row r="109" spans="1:36" x14ac:dyDescent="0.35">
      <c r="A109" t="s">
        <v>289</v>
      </c>
      <c r="B109" t="s">
        <v>1131</v>
      </c>
      <c r="C109" t="s">
        <v>1132</v>
      </c>
      <c r="D109" t="s">
        <v>918</v>
      </c>
      <c r="F109" t="s">
        <v>391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391</v>
      </c>
    </row>
    <row r="110" spans="1:36" x14ac:dyDescent="0.35">
      <c r="A110" t="s">
        <v>951</v>
      </c>
      <c r="B110" t="s">
        <v>1133</v>
      </c>
      <c r="C110" t="s">
        <v>1134</v>
      </c>
      <c r="D110" t="s">
        <v>918</v>
      </c>
    </row>
    <row r="111" spans="1:36" x14ac:dyDescent="0.35">
      <c r="A111" t="s">
        <v>286</v>
      </c>
      <c r="B111" t="s">
        <v>1135</v>
      </c>
      <c r="C111" t="s">
        <v>1136</v>
      </c>
      <c r="D111" t="s">
        <v>918</v>
      </c>
      <c r="F111" t="s">
        <v>391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391</v>
      </c>
    </row>
    <row r="112" spans="1:36" x14ac:dyDescent="0.35">
      <c r="A112" t="s">
        <v>289</v>
      </c>
      <c r="B112" t="s">
        <v>1137</v>
      </c>
      <c r="C112" t="s">
        <v>1138</v>
      </c>
      <c r="D112" t="s">
        <v>918</v>
      </c>
      <c r="F112" t="s">
        <v>391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t="s">
        <v>391</v>
      </c>
    </row>
    <row r="113" spans="1:36" x14ac:dyDescent="0.35">
      <c r="A113" t="s">
        <v>958</v>
      </c>
      <c r="B113" t="s">
        <v>1139</v>
      </c>
      <c r="C113" t="s">
        <v>1140</v>
      </c>
      <c r="D113" t="s">
        <v>918</v>
      </c>
    </row>
    <row r="114" spans="1:36" x14ac:dyDescent="0.35">
      <c r="A114" t="s">
        <v>286</v>
      </c>
      <c r="B114" t="s">
        <v>1141</v>
      </c>
      <c r="C114" t="s">
        <v>1142</v>
      </c>
      <c r="D114" t="s">
        <v>918</v>
      </c>
      <c r="F114" t="s">
        <v>391</v>
      </c>
      <c r="G114">
        <v>0.759853</v>
      </c>
      <c r="H114">
        <v>0.759853</v>
      </c>
      <c r="I114">
        <v>0.78159699999999999</v>
      </c>
      <c r="J114">
        <v>1.1775819999999999</v>
      </c>
      <c r="K114">
        <v>1.2493730000000001</v>
      </c>
      <c r="L114">
        <v>2.024489</v>
      </c>
      <c r="M114">
        <v>3.4234900000000001</v>
      </c>
      <c r="N114">
        <v>3.4234900000000001</v>
      </c>
      <c r="O114">
        <v>3.4387949999999998</v>
      </c>
      <c r="P114">
        <v>3.5307819999999999</v>
      </c>
      <c r="Q114">
        <v>4.9683419999999998</v>
      </c>
      <c r="R114">
        <v>4.9683419999999998</v>
      </c>
      <c r="S114">
        <v>5.0023109999999997</v>
      </c>
      <c r="T114">
        <v>5.7739880000000001</v>
      </c>
      <c r="U114">
        <v>5.8927040000000002</v>
      </c>
      <c r="V114">
        <v>5.9285620000000003</v>
      </c>
      <c r="W114">
        <v>5.9901590000000002</v>
      </c>
      <c r="X114">
        <v>6.9564029999999999</v>
      </c>
      <c r="Y114">
        <v>6.9917870000000004</v>
      </c>
      <c r="Z114">
        <v>7.8726710000000004</v>
      </c>
      <c r="AA114">
        <v>8.5539210000000008</v>
      </c>
      <c r="AB114">
        <v>10.397557000000001</v>
      </c>
      <c r="AC114">
        <v>11.066452999999999</v>
      </c>
      <c r="AD114">
        <v>11.317508</v>
      </c>
      <c r="AE114">
        <v>11.913157</v>
      </c>
      <c r="AF114">
        <v>12.108684</v>
      </c>
      <c r="AG114">
        <v>12.400705</v>
      </c>
      <c r="AH114">
        <v>14.550293999999999</v>
      </c>
      <c r="AI114">
        <v>14.922007000000001</v>
      </c>
      <c r="AJ114" t="s">
        <v>391</v>
      </c>
    </row>
    <row r="115" spans="1:36" x14ac:dyDescent="0.35">
      <c r="A115" t="s">
        <v>289</v>
      </c>
      <c r="B115" t="s">
        <v>1143</v>
      </c>
      <c r="C115" t="s">
        <v>1144</v>
      </c>
      <c r="D115" t="s">
        <v>918</v>
      </c>
      <c r="F115" t="s">
        <v>391</v>
      </c>
      <c r="G115">
        <v>0.38794299999999998</v>
      </c>
      <c r="H115">
        <v>0.38794299999999998</v>
      </c>
      <c r="I115">
        <v>0.40805599999999997</v>
      </c>
      <c r="J115">
        <v>0.40805599999999997</v>
      </c>
      <c r="K115">
        <v>0.63732800000000001</v>
      </c>
      <c r="L115">
        <v>1.1950339999999999</v>
      </c>
      <c r="M115">
        <v>1.5389440000000001</v>
      </c>
      <c r="N115">
        <v>1.9825459999999999</v>
      </c>
      <c r="O115">
        <v>2.0016370000000001</v>
      </c>
      <c r="P115">
        <v>3.50827</v>
      </c>
      <c r="Q115">
        <v>3.5166909999999998</v>
      </c>
      <c r="R115">
        <v>3.5733670000000002</v>
      </c>
      <c r="S115">
        <v>3.7318470000000001</v>
      </c>
      <c r="T115">
        <v>3.8716930000000001</v>
      </c>
      <c r="U115">
        <v>4.0498010000000004</v>
      </c>
      <c r="V115">
        <v>4.0883459999999996</v>
      </c>
      <c r="W115">
        <v>4.0883459999999996</v>
      </c>
      <c r="X115">
        <v>4.4282089999999998</v>
      </c>
      <c r="Y115">
        <v>4.9746410000000001</v>
      </c>
      <c r="Z115">
        <v>5.1004829999999997</v>
      </c>
      <c r="AA115">
        <v>5.4936639999999999</v>
      </c>
      <c r="AB115">
        <v>5.9869289999999999</v>
      </c>
      <c r="AC115">
        <v>6.0092930000000004</v>
      </c>
      <c r="AD115">
        <v>7.6337279999999996</v>
      </c>
      <c r="AE115">
        <v>8.1974149999999995</v>
      </c>
      <c r="AF115">
        <v>8.8309499999999996</v>
      </c>
      <c r="AG115">
        <v>9.7303999999999995</v>
      </c>
      <c r="AH115">
        <v>9.7785309999999992</v>
      </c>
      <c r="AI115">
        <v>9.9600539999999995</v>
      </c>
      <c r="AJ115" t="s">
        <v>391</v>
      </c>
    </row>
    <row r="116" spans="1:36" x14ac:dyDescent="0.35">
      <c r="A116" t="s">
        <v>965</v>
      </c>
      <c r="B116" t="s">
        <v>1145</v>
      </c>
      <c r="C116" t="s">
        <v>1146</v>
      </c>
      <c r="D116" t="s">
        <v>918</v>
      </c>
    </row>
    <row r="117" spans="1:36" x14ac:dyDescent="0.35">
      <c r="A117" t="s">
        <v>286</v>
      </c>
      <c r="B117" t="s">
        <v>1147</v>
      </c>
      <c r="C117" t="s">
        <v>1148</v>
      </c>
      <c r="D117" t="s">
        <v>918</v>
      </c>
      <c r="F117" t="s">
        <v>391</v>
      </c>
      <c r="G117">
        <v>0</v>
      </c>
      <c r="H117">
        <v>0</v>
      </c>
      <c r="I117">
        <v>3.3180000000000002E-3</v>
      </c>
      <c r="J117">
        <v>4.5970000000000004E-3</v>
      </c>
      <c r="K117">
        <v>4.5970000000000004E-3</v>
      </c>
      <c r="L117">
        <v>4.5970000000000004E-3</v>
      </c>
      <c r="M117">
        <v>4.5970000000000004E-3</v>
      </c>
      <c r="N117">
        <v>4.5970000000000004E-3</v>
      </c>
      <c r="O117">
        <v>4.5970000000000004E-3</v>
      </c>
      <c r="P117">
        <v>4.5970000000000004E-3</v>
      </c>
      <c r="Q117">
        <v>4.5970000000000004E-3</v>
      </c>
      <c r="R117">
        <v>4.5970000000000004E-3</v>
      </c>
      <c r="S117">
        <v>4.5970000000000004E-3</v>
      </c>
      <c r="T117">
        <v>4.5970000000000004E-3</v>
      </c>
      <c r="U117">
        <v>4.5970000000000004E-3</v>
      </c>
      <c r="V117">
        <v>4.5970000000000004E-3</v>
      </c>
      <c r="W117">
        <v>4.5970000000000004E-3</v>
      </c>
      <c r="X117">
        <v>5.6259999999999999E-3</v>
      </c>
      <c r="Y117">
        <v>5.6259999999999999E-3</v>
      </c>
      <c r="Z117">
        <v>5.6259999999999999E-3</v>
      </c>
      <c r="AA117">
        <v>5.6259999999999999E-3</v>
      </c>
      <c r="AB117">
        <v>5.6259999999999999E-3</v>
      </c>
      <c r="AC117">
        <v>5.6259999999999999E-3</v>
      </c>
      <c r="AD117">
        <v>5.6259999999999999E-3</v>
      </c>
      <c r="AE117">
        <v>5.6259999999999999E-3</v>
      </c>
      <c r="AF117">
        <v>5.6259999999999999E-3</v>
      </c>
      <c r="AG117">
        <v>5.6259999999999999E-3</v>
      </c>
      <c r="AH117">
        <v>5.6259999999999999E-3</v>
      </c>
      <c r="AI117">
        <v>5.6259999999999999E-3</v>
      </c>
      <c r="AJ117" t="s">
        <v>391</v>
      </c>
    </row>
    <row r="118" spans="1:36" x14ac:dyDescent="0.35">
      <c r="A118" t="s">
        <v>289</v>
      </c>
      <c r="B118" t="s">
        <v>1149</v>
      </c>
      <c r="C118" t="s">
        <v>1150</v>
      </c>
      <c r="D118" t="s">
        <v>918</v>
      </c>
      <c r="F118" t="s">
        <v>391</v>
      </c>
      <c r="G118">
        <v>0</v>
      </c>
      <c r="H118">
        <v>0</v>
      </c>
      <c r="I118">
        <v>2.5569999999999998E-3</v>
      </c>
      <c r="J118">
        <v>4.7479999999999996E-3</v>
      </c>
      <c r="K118">
        <v>4.7479999999999996E-3</v>
      </c>
      <c r="L118">
        <v>4.7479999999999996E-3</v>
      </c>
      <c r="M118">
        <v>4.7479999999999996E-3</v>
      </c>
      <c r="N118">
        <v>4.7479999999999996E-3</v>
      </c>
      <c r="O118">
        <v>4.7479999999999996E-3</v>
      </c>
      <c r="P118">
        <v>4.7479999999999996E-3</v>
      </c>
      <c r="Q118">
        <v>4.7479999999999996E-3</v>
      </c>
      <c r="R118">
        <v>4.7479999999999996E-3</v>
      </c>
      <c r="S118">
        <v>4.7479999999999996E-3</v>
      </c>
      <c r="T118">
        <v>4.7479999999999996E-3</v>
      </c>
      <c r="U118">
        <v>4.7479999999999996E-3</v>
      </c>
      <c r="V118">
        <v>4.7479999999999996E-3</v>
      </c>
      <c r="W118">
        <v>4.7479999999999996E-3</v>
      </c>
      <c r="X118">
        <v>4.7479999999999996E-3</v>
      </c>
      <c r="Y118">
        <v>4.7479999999999996E-3</v>
      </c>
      <c r="Z118">
        <v>5.7530000000000003E-3</v>
      </c>
      <c r="AA118">
        <v>5.7530000000000003E-3</v>
      </c>
      <c r="AB118">
        <v>5.7530000000000003E-3</v>
      </c>
      <c r="AC118">
        <v>5.7530000000000003E-3</v>
      </c>
      <c r="AD118">
        <v>5.7530000000000003E-3</v>
      </c>
      <c r="AE118">
        <v>5.7530000000000003E-3</v>
      </c>
      <c r="AF118">
        <v>5.7530000000000003E-3</v>
      </c>
      <c r="AG118">
        <v>5.7530000000000003E-3</v>
      </c>
      <c r="AH118">
        <v>5.7530000000000003E-3</v>
      </c>
      <c r="AI118">
        <v>5.7530000000000003E-3</v>
      </c>
      <c r="AJ118" t="s">
        <v>391</v>
      </c>
    </row>
    <row r="119" spans="1:36" x14ac:dyDescent="0.35">
      <c r="A119" t="s">
        <v>972</v>
      </c>
      <c r="B119" t="s">
        <v>1151</v>
      </c>
      <c r="C119" t="s">
        <v>1152</v>
      </c>
      <c r="D119" t="s">
        <v>918</v>
      </c>
    </row>
    <row r="120" spans="1:36" x14ac:dyDescent="0.35">
      <c r="A120" t="s">
        <v>286</v>
      </c>
      <c r="B120" t="s">
        <v>1153</v>
      </c>
      <c r="C120" t="s">
        <v>1154</v>
      </c>
      <c r="D120" t="s">
        <v>918</v>
      </c>
      <c r="F120" t="s">
        <v>391</v>
      </c>
      <c r="G120">
        <v>0</v>
      </c>
      <c r="H120">
        <v>15.672661</v>
      </c>
      <c r="I120">
        <v>57.742396999999997</v>
      </c>
      <c r="J120">
        <v>82.841858000000002</v>
      </c>
      <c r="K120">
        <v>92.346847999999994</v>
      </c>
      <c r="L120">
        <v>100.28321099999999</v>
      </c>
      <c r="M120">
        <v>114.322273</v>
      </c>
      <c r="N120">
        <v>141.79837000000001</v>
      </c>
      <c r="O120">
        <v>150.65399199999999</v>
      </c>
      <c r="P120">
        <v>160.20671100000001</v>
      </c>
      <c r="Q120">
        <v>169.60832199999999</v>
      </c>
      <c r="R120">
        <v>188.2724</v>
      </c>
      <c r="S120">
        <v>204.09364299999999</v>
      </c>
      <c r="T120">
        <v>215.69276400000001</v>
      </c>
      <c r="U120">
        <v>230.994629</v>
      </c>
      <c r="V120">
        <v>241.34085099999999</v>
      </c>
      <c r="W120">
        <v>248.702438</v>
      </c>
      <c r="X120">
        <v>258.21228000000002</v>
      </c>
      <c r="Y120">
        <v>266.32595800000001</v>
      </c>
      <c r="Z120">
        <v>272.37832600000002</v>
      </c>
      <c r="AA120">
        <v>280.936646</v>
      </c>
      <c r="AB120">
        <v>292.330017</v>
      </c>
      <c r="AC120">
        <v>298.75595099999998</v>
      </c>
      <c r="AD120">
        <v>308.30645800000002</v>
      </c>
      <c r="AE120">
        <v>317.89562999999998</v>
      </c>
      <c r="AF120">
        <v>329.46112099999999</v>
      </c>
      <c r="AG120">
        <v>344.77777099999997</v>
      </c>
      <c r="AH120">
        <v>357.65438799999998</v>
      </c>
      <c r="AI120">
        <v>368.81366000000003</v>
      </c>
      <c r="AJ120" t="s">
        <v>391</v>
      </c>
    </row>
    <row r="121" spans="1:36" x14ac:dyDescent="0.35">
      <c r="A121" t="s">
        <v>289</v>
      </c>
      <c r="B121" t="s">
        <v>1155</v>
      </c>
      <c r="C121" t="s">
        <v>1156</v>
      </c>
      <c r="D121" t="s">
        <v>918</v>
      </c>
      <c r="F121" t="s">
        <v>391</v>
      </c>
      <c r="G121">
        <v>0</v>
      </c>
      <c r="H121">
        <v>15.502046999999999</v>
      </c>
      <c r="I121">
        <v>33.830703999999997</v>
      </c>
      <c r="J121">
        <v>51.389705999999997</v>
      </c>
      <c r="K121">
        <v>58.387180000000001</v>
      </c>
      <c r="L121">
        <v>68.379822000000004</v>
      </c>
      <c r="M121">
        <v>76.885116999999994</v>
      </c>
      <c r="N121">
        <v>98.154083</v>
      </c>
      <c r="O121">
        <v>106.802582</v>
      </c>
      <c r="P121">
        <v>113.864311</v>
      </c>
      <c r="Q121">
        <v>126.581284</v>
      </c>
      <c r="R121">
        <v>132.37191799999999</v>
      </c>
      <c r="S121">
        <v>139.146118</v>
      </c>
      <c r="T121">
        <v>152.336411</v>
      </c>
      <c r="U121">
        <v>163.74465900000001</v>
      </c>
      <c r="V121">
        <v>171.070053</v>
      </c>
      <c r="W121">
        <v>174.763779</v>
      </c>
      <c r="X121">
        <v>179.38154599999999</v>
      </c>
      <c r="Y121">
        <v>187.48931899999999</v>
      </c>
      <c r="Z121">
        <v>194.24903900000001</v>
      </c>
      <c r="AA121">
        <v>203.22280900000001</v>
      </c>
      <c r="AB121">
        <v>213.21916200000001</v>
      </c>
      <c r="AC121">
        <v>223.314987</v>
      </c>
      <c r="AD121">
        <v>234.514374</v>
      </c>
      <c r="AE121">
        <v>247.967422</v>
      </c>
      <c r="AF121">
        <v>257.90301499999998</v>
      </c>
      <c r="AG121">
        <v>262.48037699999998</v>
      </c>
      <c r="AH121">
        <v>269.15472399999999</v>
      </c>
      <c r="AI121">
        <v>278.43557700000002</v>
      </c>
      <c r="AJ121" t="s">
        <v>391</v>
      </c>
    </row>
    <row r="122" spans="1:36" x14ac:dyDescent="0.35">
      <c r="A122" t="s">
        <v>1088</v>
      </c>
      <c r="B122" t="s">
        <v>1157</v>
      </c>
      <c r="C122" t="s">
        <v>1158</v>
      </c>
      <c r="D122" t="s">
        <v>918</v>
      </c>
    </row>
    <row r="123" spans="1:36" x14ac:dyDescent="0.35">
      <c r="A123" t="s">
        <v>286</v>
      </c>
      <c r="B123" t="s">
        <v>1159</v>
      </c>
      <c r="C123" t="s">
        <v>1160</v>
      </c>
      <c r="D123" t="s">
        <v>918</v>
      </c>
      <c r="F123" t="s">
        <v>391</v>
      </c>
      <c r="G123">
        <v>0</v>
      </c>
      <c r="H123">
        <v>1.099837</v>
      </c>
      <c r="I123">
        <v>1.3052250000000001</v>
      </c>
      <c r="J123">
        <v>1.56447</v>
      </c>
      <c r="K123">
        <v>1.9888669999999999</v>
      </c>
      <c r="L123">
        <v>2.4220299999999999</v>
      </c>
      <c r="M123">
        <v>2.8900489999999999</v>
      </c>
      <c r="N123">
        <v>3.403985</v>
      </c>
      <c r="O123">
        <v>3.9493140000000002</v>
      </c>
      <c r="P123">
        <v>4.5662799999999999</v>
      </c>
      <c r="Q123">
        <v>5.2045300000000001</v>
      </c>
      <c r="R123">
        <v>5.8720660000000002</v>
      </c>
      <c r="S123">
        <v>6.6467650000000003</v>
      </c>
      <c r="T123">
        <v>7.6498160000000004</v>
      </c>
      <c r="U123">
        <v>8.7380800000000001</v>
      </c>
      <c r="V123">
        <v>9.8820680000000003</v>
      </c>
      <c r="W123">
        <v>11.101279</v>
      </c>
      <c r="X123">
        <v>12.297058</v>
      </c>
      <c r="Y123">
        <v>13.513679</v>
      </c>
      <c r="Z123">
        <v>14.793908</v>
      </c>
      <c r="AA123">
        <v>16.129086999999998</v>
      </c>
      <c r="AB123">
        <v>17.452337</v>
      </c>
      <c r="AC123">
        <v>18.881122999999999</v>
      </c>
      <c r="AD123">
        <v>20.31765</v>
      </c>
      <c r="AE123">
        <v>21.636856000000002</v>
      </c>
      <c r="AF123">
        <v>22.978241000000001</v>
      </c>
      <c r="AG123">
        <v>24.258875</v>
      </c>
      <c r="AH123">
        <v>25.570881</v>
      </c>
      <c r="AI123">
        <v>27.046391</v>
      </c>
      <c r="AJ123" t="s">
        <v>391</v>
      </c>
    </row>
    <row r="124" spans="1:36" x14ac:dyDescent="0.35">
      <c r="A124" t="s">
        <v>289</v>
      </c>
      <c r="B124" t="s">
        <v>1161</v>
      </c>
      <c r="C124" t="s">
        <v>1162</v>
      </c>
      <c r="D124" t="s">
        <v>918</v>
      </c>
      <c r="F124" t="s">
        <v>391</v>
      </c>
      <c r="G124">
        <v>0</v>
      </c>
      <c r="H124">
        <v>1.4066639999999999</v>
      </c>
      <c r="I124">
        <v>1.7270160000000001</v>
      </c>
      <c r="J124">
        <v>2.0334430000000001</v>
      </c>
      <c r="K124">
        <v>2.398342</v>
      </c>
      <c r="L124">
        <v>2.900115</v>
      </c>
      <c r="M124">
        <v>3.4319310000000001</v>
      </c>
      <c r="N124">
        <v>4.0720729999999996</v>
      </c>
      <c r="O124">
        <v>4.7172280000000004</v>
      </c>
      <c r="P124">
        <v>5.3679800000000002</v>
      </c>
      <c r="Q124">
        <v>6.2395360000000002</v>
      </c>
      <c r="R124">
        <v>7.0548310000000001</v>
      </c>
      <c r="S124">
        <v>8.0500349999999994</v>
      </c>
      <c r="T124">
        <v>9.2620290000000001</v>
      </c>
      <c r="U124">
        <v>10.580568</v>
      </c>
      <c r="V124">
        <v>11.906597</v>
      </c>
      <c r="W124">
        <v>13.289574</v>
      </c>
      <c r="X124">
        <v>14.791002000000001</v>
      </c>
      <c r="Y124">
        <v>16.277266999999998</v>
      </c>
      <c r="Z124">
        <v>17.700707999999999</v>
      </c>
      <c r="AA124">
        <v>19.367348</v>
      </c>
      <c r="AB124">
        <v>21.070259</v>
      </c>
      <c r="AC124">
        <v>22.835100000000001</v>
      </c>
      <c r="AD124">
        <v>24.582397</v>
      </c>
      <c r="AE124">
        <v>26.379559</v>
      </c>
      <c r="AF124">
        <v>28.267868</v>
      </c>
      <c r="AG124">
        <v>29.958508999999999</v>
      </c>
      <c r="AH124">
        <v>31.640951000000001</v>
      </c>
      <c r="AI124">
        <v>33.440154999999997</v>
      </c>
      <c r="AJ124" t="s">
        <v>391</v>
      </c>
    </row>
    <row r="125" spans="1:36" x14ac:dyDescent="0.35">
      <c r="A125" t="s">
        <v>986</v>
      </c>
      <c r="B125" t="s">
        <v>1163</v>
      </c>
      <c r="C125" t="s">
        <v>1164</v>
      </c>
      <c r="D125" t="s">
        <v>918</v>
      </c>
    </row>
    <row r="126" spans="1:36" x14ac:dyDescent="0.35">
      <c r="A126" t="s">
        <v>286</v>
      </c>
      <c r="B126" t="s">
        <v>1165</v>
      </c>
      <c r="C126" t="s">
        <v>1166</v>
      </c>
      <c r="D126" t="s">
        <v>918</v>
      </c>
      <c r="F126" t="s">
        <v>391</v>
      </c>
      <c r="G126">
        <v>12.49949</v>
      </c>
      <c r="H126">
        <v>41.689113999999996</v>
      </c>
      <c r="I126">
        <v>99.706085000000002</v>
      </c>
      <c r="J126">
        <v>150.19473300000001</v>
      </c>
      <c r="K126">
        <v>172.220291</v>
      </c>
      <c r="L126">
        <v>202.55862400000001</v>
      </c>
      <c r="M126">
        <v>227.20607000000001</v>
      </c>
      <c r="N126">
        <v>272.29092400000002</v>
      </c>
      <c r="O126">
        <v>289.223206</v>
      </c>
      <c r="P126">
        <v>307.655914</v>
      </c>
      <c r="Q126">
        <v>331.08828699999998</v>
      </c>
      <c r="R126">
        <v>365.114349</v>
      </c>
      <c r="S126">
        <v>396.03710899999999</v>
      </c>
      <c r="T126">
        <v>422.50723299999999</v>
      </c>
      <c r="U126">
        <v>449.83245799999997</v>
      </c>
      <c r="V126">
        <v>470.37039199999998</v>
      </c>
      <c r="W126">
        <v>490.64361600000001</v>
      </c>
      <c r="X126">
        <v>511.59182700000002</v>
      </c>
      <c r="Y126">
        <v>530.17358400000001</v>
      </c>
      <c r="Z126">
        <v>550.31756600000006</v>
      </c>
      <c r="AA126">
        <v>568.55450399999995</v>
      </c>
      <c r="AB126">
        <v>591.77203399999996</v>
      </c>
      <c r="AC126">
        <v>614.70349099999999</v>
      </c>
      <c r="AD126">
        <v>634.61749299999997</v>
      </c>
      <c r="AE126">
        <v>655.919983</v>
      </c>
      <c r="AF126">
        <v>681.37744099999998</v>
      </c>
      <c r="AG126">
        <v>707.83227499999998</v>
      </c>
      <c r="AH126">
        <v>741.50262499999997</v>
      </c>
      <c r="AI126">
        <v>767.07281499999999</v>
      </c>
      <c r="AJ126" t="s">
        <v>391</v>
      </c>
    </row>
    <row r="127" spans="1:36" x14ac:dyDescent="0.35">
      <c r="A127" t="s">
        <v>289</v>
      </c>
      <c r="B127" t="s">
        <v>1167</v>
      </c>
      <c r="C127" t="s">
        <v>1168</v>
      </c>
      <c r="D127" t="s">
        <v>918</v>
      </c>
      <c r="F127" t="s">
        <v>391</v>
      </c>
      <c r="G127">
        <v>11.836949000000001</v>
      </c>
      <c r="H127">
        <v>42.455536000000002</v>
      </c>
      <c r="I127">
        <v>87.539458999999994</v>
      </c>
      <c r="J127">
        <v>140.61253400000001</v>
      </c>
      <c r="K127">
        <v>160.99179100000001</v>
      </c>
      <c r="L127">
        <v>203.525848</v>
      </c>
      <c r="M127">
        <v>229.67936700000001</v>
      </c>
      <c r="N127">
        <v>269.91687000000002</v>
      </c>
      <c r="O127">
        <v>289.37289399999997</v>
      </c>
      <c r="P127">
        <v>309.98855600000002</v>
      </c>
      <c r="Q127">
        <v>341.301422</v>
      </c>
      <c r="R127">
        <v>361.35140999999999</v>
      </c>
      <c r="S127">
        <v>381.53610200000003</v>
      </c>
      <c r="T127">
        <v>411.77868699999999</v>
      </c>
      <c r="U127">
        <v>437.17370599999998</v>
      </c>
      <c r="V127">
        <v>455.02612299999998</v>
      </c>
      <c r="W127">
        <v>471.36825599999997</v>
      </c>
      <c r="X127">
        <v>486.97717299999999</v>
      </c>
      <c r="Y127">
        <v>509.51861600000001</v>
      </c>
      <c r="Z127">
        <v>528.07788100000005</v>
      </c>
      <c r="AA127">
        <v>549.24645999999996</v>
      </c>
      <c r="AB127">
        <v>574.11828600000001</v>
      </c>
      <c r="AC127">
        <v>603.544128</v>
      </c>
      <c r="AD127">
        <v>631.55957000000001</v>
      </c>
      <c r="AE127">
        <v>660.30810499999995</v>
      </c>
      <c r="AF127">
        <v>689.15734899999995</v>
      </c>
      <c r="AG127">
        <v>710.83325200000002</v>
      </c>
      <c r="AH127">
        <v>729.03253199999995</v>
      </c>
      <c r="AI127">
        <v>757.80304000000001</v>
      </c>
      <c r="AJ127" t="s">
        <v>391</v>
      </c>
    </row>
    <row r="128" spans="1:36" x14ac:dyDescent="0.35">
      <c r="A128" t="s">
        <v>1169</v>
      </c>
      <c r="B128" t="s">
        <v>1170</v>
      </c>
      <c r="C128" t="s">
        <v>1171</v>
      </c>
      <c r="D128" t="s">
        <v>918</v>
      </c>
    </row>
    <row r="129" spans="1:36" x14ac:dyDescent="0.35">
      <c r="A129" t="s">
        <v>286</v>
      </c>
      <c r="B129" t="s">
        <v>1172</v>
      </c>
      <c r="C129" t="s">
        <v>1173</v>
      </c>
      <c r="D129" t="s">
        <v>918</v>
      </c>
      <c r="F129" t="s">
        <v>391</v>
      </c>
      <c r="G129">
        <v>51.316879</v>
      </c>
      <c r="H129">
        <v>104.687515</v>
      </c>
      <c r="I129">
        <v>164.47348</v>
      </c>
      <c r="J129">
        <v>217.043137</v>
      </c>
      <c r="K129">
        <v>241.11769100000001</v>
      </c>
      <c r="L129">
        <v>272.00500499999998</v>
      </c>
      <c r="M129">
        <v>299.20147700000001</v>
      </c>
      <c r="N129">
        <v>344.83532700000001</v>
      </c>
      <c r="O129">
        <v>369.41659499999997</v>
      </c>
      <c r="P129">
        <v>388.08831800000002</v>
      </c>
      <c r="Q129">
        <v>411.759705</v>
      </c>
      <c r="R129">
        <v>446.02474999999998</v>
      </c>
      <c r="S129">
        <v>482.38653599999998</v>
      </c>
      <c r="T129">
        <v>517.29565400000001</v>
      </c>
      <c r="U129">
        <v>544.62085000000002</v>
      </c>
      <c r="V129">
        <v>565.15881300000001</v>
      </c>
      <c r="W129">
        <v>585.432007</v>
      </c>
      <c r="X129">
        <v>606.38024900000005</v>
      </c>
      <c r="Y129">
        <v>624.96197500000005</v>
      </c>
      <c r="Z129">
        <v>645.10595699999999</v>
      </c>
      <c r="AA129">
        <v>663.342896</v>
      </c>
      <c r="AB129">
        <v>686.56042500000001</v>
      </c>
      <c r="AC129">
        <v>709.49188200000003</v>
      </c>
      <c r="AD129">
        <v>729.40588400000001</v>
      </c>
      <c r="AE129">
        <v>750.70837400000005</v>
      </c>
      <c r="AF129">
        <v>776.16583300000002</v>
      </c>
      <c r="AG129">
        <v>802.62066700000003</v>
      </c>
      <c r="AH129">
        <v>836.29101600000001</v>
      </c>
      <c r="AI129">
        <v>861.86120600000004</v>
      </c>
      <c r="AJ129" t="s">
        <v>391</v>
      </c>
    </row>
    <row r="130" spans="1:36" x14ac:dyDescent="0.35">
      <c r="A130" t="s">
        <v>289</v>
      </c>
      <c r="B130" t="s">
        <v>1174</v>
      </c>
      <c r="C130" t="s">
        <v>1175</v>
      </c>
      <c r="D130" t="s">
        <v>918</v>
      </c>
      <c r="F130" t="s">
        <v>391</v>
      </c>
      <c r="G130">
        <v>50.654339</v>
      </c>
      <c r="H130">
        <v>105.453934</v>
      </c>
      <c r="I130">
        <v>152.30685399999999</v>
      </c>
      <c r="J130">
        <v>207.460938</v>
      </c>
      <c r="K130">
        <v>229.88919100000001</v>
      </c>
      <c r="L130">
        <v>272.97222900000003</v>
      </c>
      <c r="M130">
        <v>301.67477400000001</v>
      </c>
      <c r="N130">
        <v>342.46127300000001</v>
      </c>
      <c r="O130">
        <v>369.566284</v>
      </c>
      <c r="P130">
        <v>390.42095899999998</v>
      </c>
      <c r="Q130">
        <v>421.97283900000002</v>
      </c>
      <c r="R130">
        <v>442.26181000000003</v>
      </c>
      <c r="S130">
        <v>467.88549799999998</v>
      </c>
      <c r="T130">
        <v>506.56707799999998</v>
      </c>
      <c r="U130">
        <v>531.96209699999997</v>
      </c>
      <c r="V130">
        <v>549.81451400000003</v>
      </c>
      <c r="W130">
        <v>566.15667699999995</v>
      </c>
      <c r="X130">
        <v>581.76556400000004</v>
      </c>
      <c r="Y130">
        <v>604.307007</v>
      </c>
      <c r="Z130">
        <v>622.86627199999998</v>
      </c>
      <c r="AA130">
        <v>644.034851</v>
      </c>
      <c r="AB130">
        <v>668.90667699999995</v>
      </c>
      <c r="AC130">
        <v>698.33252000000005</v>
      </c>
      <c r="AD130">
        <v>726.34796100000005</v>
      </c>
      <c r="AE130">
        <v>755.096497</v>
      </c>
      <c r="AF130">
        <v>783.94574</v>
      </c>
      <c r="AG130">
        <v>805.62164299999995</v>
      </c>
      <c r="AH130">
        <v>823.82092299999999</v>
      </c>
      <c r="AI130">
        <v>852.59143100000006</v>
      </c>
      <c r="AJ130" t="s">
        <v>391</v>
      </c>
    </row>
    <row r="131" spans="1:36" x14ac:dyDescent="0.35">
      <c r="A131" t="s">
        <v>1176</v>
      </c>
      <c r="C131" t="s">
        <v>1177</v>
      </c>
    </row>
    <row r="132" spans="1:36" x14ac:dyDescent="0.35">
      <c r="A132" t="s">
        <v>915</v>
      </c>
      <c r="B132" t="s">
        <v>1178</v>
      </c>
      <c r="C132" t="s">
        <v>1179</v>
      </c>
      <c r="D132" t="s">
        <v>918</v>
      </c>
    </row>
    <row r="133" spans="1:36" x14ac:dyDescent="0.35">
      <c r="A133" t="s">
        <v>286</v>
      </c>
      <c r="B133" t="s">
        <v>1180</v>
      </c>
      <c r="C133" t="s">
        <v>1181</v>
      </c>
      <c r="D133" t="s">
        <v>918</v>
      </c>
      <c r="F133" t="s">
        <v>391</v>
      </c>
      <c r="G133">
        <v>9.8132990000000007</v>
      </c>
      <c r="H133">
        <v>18.804302</v>
      </c>
      <c r="I133">
        <v>25.724399999999999</v>
      </c>
      <c r="J133">
        <v>45.614189000000003</v>
      </c>
      <c r="K133">
        <v>52.420197000000002</v>
      </c>
      <c r="L133">
        <v>58.934998</v>
      </c>
      <c r="M133">
        <v>70.105698000000004</v>
      </c>
      <c r="N133">
        <v>81.101012999999995</v>
      </c>
      <c r="O133">
        <v>86.086005999999998</v>
      </c>
      <c r="P133">
        <v>86.903014999999996</v>
      </c>
      <c r="Q133">
        <v>89.419014000000004</v>
      </c>
      <c r="R133">
        <v>90.181015000000002</v>
      </c>
      <c r="S133">
        <v>95.451012000000006</v>
      </c>
      <c r="T133">
        <v>97.067008999999999</v>
      </c>
      <c r="U133">
        <v>98.071006999999994</v>
      </c>
      <c r="V133">
        <v>98.784003999999996</v>
      </c>
      <c r="W133">
        <v>99.851005999999998</v>
      </c>
      <c r="X133">
        <v>100.19001</v>
      </c>
      <c r="Y133">
        <v>101.955009</v>
      </c>
      <c r="Z133">
        <v>102.295006</v>
      </c>
      <c r="AA133">
        <v>102.295006</v>
      </c>
      <c r="AB133">
        <v>102.295006</v>
      </c>
      <c r="AC133">
        <v>102.295006</v>
      </c>
      <c r="AD133">
        <v>104.80901299999999</v>
      </c>
      <c r="AE133">
        <v>104.80901299999999</v>
      </c>
      <c r="AF133">
        <v>104.80901299999999</v>
      </c>
      <c r="AG133">
        <v>104.80901299999999</v>
      </c>
      <c r="AH133">
        <v>104.80901299999999</v>
      </c>
      <c r="AI133">
        <v>104.80901299999999</v>
      </c>
      <c r="AJ133" t="s">
        <v>391</v>
      </c>
    </row>
    <row r="134" spans="1:36" x14ac:dyDescent="0.35">
      <c r="A134" t="s">
        <v>289</v>
      </c>
      <c r="B134" t="s">
        <v>1182</v>
      </c>
      <c r="C134" t="s">
        <v>1183</v>
      </c>
      <c r="D134" t="s">
        <v>918</v>
      </c>
      <c r="F134" t="s">
        <v>391</v>
      </c>
      <c r="G134">
        <v>9.8132990000000007</v>
      </c>
      <c r="H134">
        <v>18.804302</v>
      </c>
      <c r="I134">
        <v>26.918900000000001</v>
      </c>
      <c r="J134">
        <v>50.124991999999999</v>
      </c>
      <c r="K134">
        <v>56.838501000000001</v>
      </c>
      <c r="L134">
        <v>71.621612999999996</v>
      </c>
      <c r="M134">
        <v>86.232506000000001</v>
      </c>
      <c r="N134">
        <v>94.349502999999999</v>
      </c>
      <c r="O134">
        <v>99.126801</v>
      </c>
      <c r="P134">
        <v>100.9832</v>
      </c>
      <c r="Q134">
        <v>105.023201</v>
      </c>
      <c r="R134">
        <v>110.35309599999999</v>
      </c>
      <c r="S134">
        <v>114.818901</v>
      </c>
      <c r="T134">
        <v>116.434906</v>
      </c>
      <c r="U134">
        <v>118.195511</v>
      </c>
      <c r="V134">
        <v>118.58551799999999</v>
      </c>
      <c r="W134">
        <v>119.652512</v>
      </c>
      <c r="X134">
        <v>119.991516</v>
      </c>
      <c r="Y134">
        <v>124.266518</v>
      </c>
      <c r="Z134">
        <v>124.62751</v>
      </c>
      <c r="AA134">
        <v>124.62751</v>
      </c>
      <c r="AB134">
        <v>124.62751</v>
      </c>
      <c r="AC134">
        <v>124.62751</v>
      </c>
      <c r="AD134">
        <v>127.141502</v>
      </c>
      <c r="AE134">
        <v>127.141502</v>
      </c>
      <c r="AF134">
        <v>127.141502</v>
      </c>
      <c r="AG134">
        <v>127.141502</v>
      </c>
      <c r="AH134">
        <v>127.141502</v>
      </c>
      <c r="AI134">
        <v>127.141502</v>
      </c>
      <c r="AJ134" t="s">
        <v>391</v>
      </c>
    </row>
    <row r="135" spans="1:36" x14ac:dyDescent="0.35">
      <c r="A135" t="s">
        <v>1001</v>
      </c>
      <c r="B135" t="s">
        <v>1184</v>
      </c>
      <c r="C135" t="s">
        <v>1185</v>
      </c>
      <c r="D135" t="s">
        <v>918</v>
      </c>
    </row>
    <row r="136" spans="1:36" x14ac:dyDescent="0.35">
      <c r="A136" t="s">
        <v>286</v>
      </c>
      <c r="B136" t="s">
        <v>1186</v>
      </c>
      <c r="C136" t="s">
        <v>1187</v>
      </c>
      <c r="D136" t="s">
        <v>918</v>
      </c>
      <c r="F136" t="s">
        <v>391</v>
      </c>
      <c r="G136">
        <v>2.2204000000000002</v>
      </c>
      <c r="H136">
        <v>8.646801</v>
      </c>
      <c r="I136">
        <v>15.719104</v>
      </c>
      <c r="J136">
        <v>22.351303000000001</v>
      </c>
      <c r="K136">
        <v>25.082701</v>
      </c>
      <c r="L136">
        <v>26.687801</v>
      </c>
      <c r="M136">
        <v>27.447801999999999</v>
      </c>
      <c r="N136">
        <v>28.8873</v>
      </c>
      <c r="O136">
        <v>29.361398999999999</v>
      </c>
      <c r="P136">
        <v>30.343397</v>
      </c>
      <c r="Q136">
        <v>30.586397000000002</v>
      </c>
      <c r="R136">
        <v>31.328495</v>
      </c>
      <c r="S136">
        <v>31.828495</v>
      </c>
      <c r="T136">
        <v>32.777999999999999</v>
      </c>
      <c r="U136">
        <v>32.777999999999999</v>
      </c>
      <c r="V136">
        <v>32.800998999999997</v>
      </c>
      <c r="W136">
        <v>32.800998999999997</v>
      </c>
      <c r="X136">
        <v>32.800998999999997</v>
      </c>
      <c r="Y136">
        <v>32.800998999999997</v>
      </c>
      <c r="Z136">
        <v>32.800998999999997</v>
      </c>
      <c r="AA136">
        <v>32.800998999999997</v>
      </c>
      <c r="AB136">
        <v>32.800998999999997</v>
      </c>
      <c r="AC136">
        <v>32.800998999999997</v>
      </c>
      <c r="AD136">
        <v>32.800998999999997</v>
      </c>
      <c r="AE136">
        <v>32.800998999999997</v>
      </c>
      <c r="AF136">
        <v>32.800998999999997</v>
      </c>
      <c r="AG136">
        <v>32.800998999999997</v>
      </c>
      <c r="AH136">
        <v>33.996592999999997</v>
      </c>
      <c r="AI136">
        <v>34.243594999999999</v>
      </c>
      <c r="AJ136" t="s">
        <v>391</v>
      </c>
    </row>
    <row r="137" spans="1:36" x14ac:dyDescent="0.35">
      <c r="A137" t="s">
        <v>289</v>
      </c>
      <c r="B137" t="s">
        <v>1188</v>
      </c>
      <c r="C137" t="s">
        <v>1189</v>
      </c>
      <c r="D137" t="s">
        <v>918</v>
      </c>
      <c r="F137" t="s">
        <v>391</v>
      </c>
      <c r="G137">
        <v>2.2204000000000002</v>
      </c>
      <c r="H137">
        <v>7.6055000000000001</v>
      </c>
      <c r="I137">
        <v>14.363802</v>
      </c>
      <c r="J137">
        <v>19.675405999999999</v>
      </c>
      <c r="K137">
        <v>22.988603999999999</v>
      </c>
      <c r="L137">
        <v>25.271301000000001</v>
      </c>
      <c r="M137">
        <v>26.031300999999999</v>
      </c>
      <c r="N137">
        <v>28.500896000000001</v>
      </c>
      <c r="O137">
        <v>28.500896000000001</v>
      </c>
      <c r="P137">
        <v>30.029495000000001</v>
      </c>
      <c r="Q137">
        <v>30.272494999999999</v>
      </c>
      <c r="R137">
        <v>31.014595</v>
      </c>
      <c r="S137">
        <v>31.559597</v>
      </c>
      <c r="T137">
        <v>32.509093999999997</v>
      </c>
      <c r="U137">
        <v>33.219096999999998</v>
      </c>
      <c r="V137">
        <v>33.469096999999998</v>
      </c>
      <c r="W137">
        <v>33.469096999999998</v>
      </c>
      <c r="X137">
        <v>33.469096999999998</v>
      </c>
      <c r="Y137">
        <v>33.469096999999998</v>
      </c>
      <c r="Z137">
        <v>33.469096999999998</v>
      </c>
      <c r="AA137">
        <v>33.469096999999998</v>
      </c>
      <c r="AB137">
        <v>33.469096999999998</v>
      </c>
      <c r="AC137">
        <v>33.469096999999998</v>
      </c>
      <c r="AD137">
        <v>34.081263999999997</v>
      </c>
      <c r="AE137">
        <v>34.081263999999997</v>
      </c>
      <c r="AF137">
        <v>34.081263999999997</v>
      </c>
      <c r="AG137">
        <v>34.081263999999997</v>
      </c>
      <c r="AH137">
        <v>34.081263999999997</v>
      </c>
      <c r="AI137">
        <v>34.081263999999997</v>
      </c>
      <c r="AJ137" t="s">
        <v>391</v>
      </c>
    </row>
    <row r="138" spans="1:36" x14ac:dyDescent="0.35">
      <c r="A138" t="s">
        <v>930</v>
      </c>
      <c r="B138" t="s">
        <v>1190</v>
      </c>
      <c r="C138" t="s">
        <v>1191</v>
      </c>
      <c r="D138" t="s">
        <v>918</v>
      </c>
    </row>
    <row r="139" spans="1:36" x14ac:dyDescent="0.35">
      <c r="A139" t="s">
        <v>286</v>
      </c>
      <c r="B139" t="s">
        <v>1192</v>
      </c>
      <c r="C139" t="s">
        <v>1193</v>
      </c>
      <c r="D139" t="s">
        <v>918</v>
      </c>
      <c r="F139" t="s">
        <v>391</v>
      </c>
      <c r="G139">
        <v>0</v>
      </c>
      <c r="H139">
        <v>0.9385</v>
      </c>
      <c r="I139">
        <v>3.5775999999999999</v>
      </c>
      <c r="J139">
        <v>3.8808009999999999</v>
      </c>
      <c r="K139">
        <v>4.1478010000000003</v>
      </c>
      <c r="L139">
        <v>4.6472020000000001</v>
      </c>
      <c r="M139">
        <v>4.6472020000000001</v>
      </c>
      <c r="N139">
        <v>4.6472020000000001</v>
      </c>
      <c r="O139">
        <v>4.7699009999999999</v>
      </c>
      <c r="P139">
        <v>4.805301</v>
      </c>
      <c r="Q139">
        <v>5.3637009999999998</v>
      </c>
      <c r="R139">
        <v>5.511501</v>
      </c>
      <c r="S139">
        <v>5.559501</v>
      </c>
      <c r="T139">
        <v>6.4615</v>
      </c>
      <c r="U139">
        <v>7.1254999999999997</v>
      </c>
      <c r="V139">
        <v>8.3965019999999999</v>
      </c>
      <c r="W139">
        <v>8.399502</v>
      </c>
      <c r="X139">
        <v>8.399502</v>
      </c>
      <c r="Y139">
        <v>9.0405029999999993</v>
      </c>
      <c r="Z139">
        <v>9.0405029999999993</v>
      </c>
      <c r="AA139">
        <v>9.5516020000000008</v>
      </c>
      <c r="AB139">
        <v>9.5516020000000008</v>
      </c>
      <c r="AC139">
        <v>10.236703</v>
      </c>
      <c r="AD139">
        <v>10.236703</v>
      </c>
      <c r="AE139">
        <v>10.236703</v>
      </c>
      <c r="AF139">
        <v>10.293303</v>
      </c>
      <c r="AG139">
        <v>10.325803000000001</v>
      </c>
      <c r="AH139">
        <v>10.518803</v>
      </c>
      <c r="AI139">
        <v>10.669803</v>
      </c>
      <c r="AJ139" t="s">
        <v>391</v>
      </c>
    </row>
    <row r="140" spans="1:36" x14ac:dyDescent="0.35">
      <c r="A140" t="s">
        <v>289</v>
      </c>
      <c r="B140" t="s">
        <v>1194</v>
      </c>
      <c r="C140" t="s">
        <v>1195</v>
      </c>
      <c r="D140" t="s">
        <v>918</v>
      </c>
      <c r="F140" t="s">
        <v>391</v>
      </c>
      <c r="G140">
        <v>0</v>
      </c>
      <c r="H140">
        <v>0.9385</v>
      </c>
      <c r="I140">
        <v>3.0577000000000001</v>
      </c>
      <c r="J140">
        <v>4.1091009999999999</v>
      </c>
      <c r="K140">
        <v>4.2102009999999996</v>
      </c>
      <c r="L140">
        <v>4.6602009999999998</v>
      </c>
      <c r="M140">
        <v>4.6602009999999998</v>
      </c>
      <c r="N140">
        <v>4.9022009999999998</v>
      </c>
      <c r="O140">
        <v>4.9022009999999998</v>
      </c>
      <c r="P140">
        <v>5.2142010000000001</v>
      </c>
      <c r="Q140">
        <v>5.3170010000000003</v>
      </c>
      <c r="R140">
        <v>5.3170010000000003</v>
      </c>
      <c r="S140">
        <v>5.3170010000000003</v>
      </c>
      <c r="T140">
        <v>5.5142009999999999</v>
      </c>
      <c r="U140">
        <v>6.2222999999999997</v>
      </c>
      <c r="V140">
        <v>6.2222999999999997</v>
      </c>
      <c r="W140">
        <v>6.2222999999999997</v>
      </c>
      <c r="X140">
        <v>6.2222999999999997</v>
      </c>
      <c r="Y140">
        <v>6.8632999999999997</v>
      </c>
      <c r="Z140">
        <v>6.8632999999999997</v>
      </c>
      <c r="AA140">
        <v>7.5571010000000003</v>
      </c>
      <c r="AB140">
        <v>7.5571010000000003</v>
      </c>
      <c r="AC140">
        <v>8.0671009999999992</v>
      </c>
      <c r="AD140">
        <v>8.0671009999999992</v>
      </c>
      <c r="AE140">
        <v>8.0671009999999992</v>
      </c>
      <c r="AF140">
        <v>8.0671009999999992</v>
      </c>
      <c r="AG140">
        <v>8.0671009999999992</v>
      </c>
      <c r="AH140">
        <v>8.0671009999999992</v>
      </c>
      <c r="AI140">
        <v>8.0671009999999992</v>
      </c>
      <c r="AJ140" t="s">
        <v>391</v>
      </c>
    </row>
    <row r="141" spans="1:36" x14ac:dyDescent="0.35">
      <c r="A141" t="s">
        <v>937</v>
      </c>
      <c r="B141" t="s">
        <v>1196</v>
      </c>
      <c r="C141" t="s">
        <v>1197</v>
      </c>
      <c r="D141" t="s">
        <v>918</v>
      </c>
    </row>
    <row r="142" spans="1:36" x14ac:dyDescent="0.35">
      <c r="A142" t="s">
        <v>286</v>
      </c>
      <c r="B142" t="s">
        <v>1198</v>
      </c>
      <c r="C142" t="s">
        <v>1199</v>
      </c>
      <c r="D142" t="s">
        <v>918</v>
      </c>
      <c r="F142" t="s">
        <v>391</v>
      </c>
      <c r="G142">
        <v>0.80130000000000001</v>
      </c>
      <c r="H142">
        <v>1.3456999999999999</v>
      </c>
      <c r="I142">
        <v>1.4249000000000001</v>
      </c>
      <c r="J142">
        <v>1.5039</v>
      </c>
      <c r="K142">
        <v>2.0255000000000001</v>
      </c>
      <c r="L142">
        <v>2.6610999999999998</v>
      </c>
      <c r="M142">
        <v>2.6768999999999998</v>
      </c>
      <c r="N142">
        <v>2.7067000000000001</v>
      </c>
      <c r="O142">
        <v>2.7854000000000001</v>
      </c>
      <c r="P142">
        <v>2.9339</v>
      </c>
      <c r="Q142">
        <v>3.7555010000000002</v>
      </c>
      <c r="R142">
        <v>3.8265009999999999</v>
      </c>
      <c r="S142">
        <v>3.8265009999999999</v>
      </c>
      <c r="T142">
        <v>3.866501</v>
      </c>
      <c r="U142">
        <v>4.6025</v>
      </c>
      <c r="V142">
        <v>4.6025</v>
      </c>
      <c r="W142">
        <v>4.6025</v>
      </c>
      <c r="X142">
        <v>4.6025</v>
      </c>
      <c r="Y142">
        <v>4.6025</v>
      </c>
      <c r="Z142">
        <v>4.8115009999999998</v>
      </c>
      <c r="AA142">
        <v>4.8603009999999998</v>
      </c>
      <c r="AB142">
        <v>4.8834</v>
      </c>
      <c r="AC142">
        <v>4.8834</v>
      </c>
      <c r="AD142">
        <v>5.0103</v>
      </c>
      <c r="AE142">
        <v>5.0103</v>
      </c>
      <c r="AF142">
        <v>5.0103</v>
      </c>
      <c r="AG142">
        <v>5.1032999999999999</v>
      </c>
      <c r="AH142">
        <v>5.1032999999999999</v>
      </c>
      <c r="AI142">
        <v>5.1032999999999999</v>
      </c>
      <c r="AJ142" t="s">
        <v>391</v>
      </c>
    </row>
    <row r="143" spans="1:36" x14ac:dyDescent="0.35">
      <c r="A143" t="s">
        <v>289</v>
      </c>
      <c r="B143" t="s">
        <v>1200</v>
      </c>
      <c r="C143" t="s">
        <v>1201</v>
      </c>
      <c r="D143" t="s">
        <v>918</v>
      </c>
      <c r="F143" t="s">
        <v>391</v>
      </c>
      <c r="G143">
        <v>0.80130000000000001</v>
      </c>
      <c r="H143">
        <v>1.3456999999999999</v>
      </c>
      <c r="I143">
        <v>1.4249000000000001</v>
      </c>
      <c r="J143">
        <v>1.5559000000000001</v>
      </c>
      <c r="K143">
        <v>2.2645010000000001</v>
      </c>
      <c r="L143">
        <v>2.9191009999999999</v>
      </c>
      <c r="M143">
        <v>2.934901</v>
      </c>
      <c r="N143">
        <v>2.934901</v>
      </c>
      <c r="O143">
        <v>2.9384009999999998</v>
      </c>
      <c r="P143">
        <v>3.0834000000000001</v>
      </c>
      <c r="Q143">
        <v>3.8408009999999999</v>
      </c>
      <c r="R143">
        <v>3.8408009999999999</v>
      </c>
      <c r="S143">
        <v>3.8408009999999999</v>
      </c>
      <c r="T143">
        <v>3.8578009999999998</v>
      </c>
      <c r="U143">
        <v>4.6738010000000001</v>
      </c>
      <c r="V143">
        <v>4.6738010000000001</v>
      </c>
      <c r="W143">
        <v>4.6738010000000001</v>
      </c>
      <c r="X143">
        <v>4.6753010000000002</v>
      </c>
      <c r="Y143">
        <v>4.6753010000000002</v>
      </c>
      <c r="Z143">
        <v>4.9011009999999997</v>
      </c>
      <c r="AA143">
        <v>4.9331009999999997</v>
      </c>
      <c r="AB143">
        <v>4.9615010000000002</v>
      </c>
      <c r="AC143">
        <v>5.392601</v>
      </c>
      <c r="AD143">
        <v>5.5026999999999999</v>
      </c>
      <c r="AE143">
        <v>5.5426000000000002</v>
      </c>
      <c r="AF143">
        <v>5.5426000000000002</v>
      </c>
      <c r="AG143">
        <v>5.5426000000000002</v>
      </c>
      <c r="AH143">
        <v>5.5426000000000002</v>
      </c>
      <c r="AI143">
        <v>5.6570999999999998</v>
      </c>
      <c r="AJ143" t="s">
        <v>391</v>
      </c>
    </row>
    <row r="144" spans="1:36" x14ac:dyDescent="0.35">
      <c r="A144" t="s">
        <v>944</v>
      </c>
      <c r="B144" t="s">
        <v>1202</v>
      </c>
      <c r="C144" t="s">
        <v>1203</v>
      </c>
      <c r="D144" t="s">
        <v>918</v>
      </c>
    </row>
    <row r="145" spans="1:36" x14ac:dyDescent="0.35">
      <c r="A145" t="s">
        <v>286</v>
      </c>
      <c r="B145" t="s">
        <v>1204</v>
      </c>
      <c r="C145" t="s">
        <v>1205</v>
      </c>
      <c r="D145" t="s">
        <v>918</v>
      </c>
      <c r="F145" t="s">
        <v>391</v>
      </c>
      <c r="G145">
        <v>0.76849999999999996</v>
      </c>
      <c r="H145">
        <v>0.76849999999999996</v>
      </c>
      <c r="I145">
        <v>0.76849999999999996</v>
      </c>
      <c r="J145">
        <v>1.8905000000000001</v>
      </c>
      <c r="K145">
        <v>3.0085000000000002</v>
      </c>
      <c r="L145">
        <v>5.1795</v>
      </c>
      <c r="M145">
        <v>9.9534009999999995</v>
      </c>
      <c r="N145">
        <v>10.937901</v>
      </c>
      <c r="O145">
        <v>12.105902</v>
      </c>
      <c r="P145">
        <v>12.105902</v>
      </c>
      <c r="Q145">
        <v>12.105902</v>
      </c>
      <c r="R145">
        <v>17.112901999999998</v>
      </c>
      <c r="S145">
        <v>17.112901999999998</v>
      </c>
      <c r="T145">
        <v>17.112901999999998</v>
      </c>
      <c r="U145">
        <v>17.112901999999998</v>
      </c>
      <c r="V145">
        <v>17.946200999999999</v>
      </c>
      <c r="W145">
        <v>17.946200999999999</v>
      </c>
      <c r="X145">
        <v>17.946200999999999</v>
      </c>
      <c r="Y145">
        <v>17.946200999999999</v>
      </c>
      <c r="Z145">
        <v>17.946200999999999</v>
      </c>
      <c r="AA145">
        <v>17.946200999999999</v>
      </c>
      <c r="AB145">
        <v>17.946200999999999</v>
      </c>
      <c r="AC145">
        <v>17.946200999999999</v>
      </c>
      <c r="AD145">
        <v>17.946200999999999</v>
      </c>
      <c r="AE145">
        <v>17.946200999999999</v>
      </c>
      <c r="AF145">
        <v>17.946200999999999</v>
      </c>
      <c r="AG145">
        <v>19.171202000000001</v>
      </c>
      <c r="AH145">
        <v>19.171202000000001</v>
      </c>
      <c r="AI145">
        <v>19.171202000000001</v>
      </c>
      <c r="AJ145" t="s">
        <v>391</v>
      </c>
    </row>
    <row r="146" spans="1:36" x14ac:dyDescent="0.35">
      <c r="A146" t="s">
        <v>289</v>
      </c>
      <c r="B146" t="s">
        <v>1206</v>
      </c>
      <c r="C146" t="s">
        <v>1207</v>
      </c>
      <c r="D146" t="s">
        <v>918</v>
      </c>
      <c r="F146" t="s">
        <v>391</v>
      </c>
      <c r="G146">
        <v>0.76849999999999996</v>
      </c>
      <c r="H146">
        <v>0.76849999999999996</v>
      </c>
      <c r="I146">
        <v>0.76849999999999996</v>
      </c>
      <c r="J146">
        <v>1.8905000000000001</v>
      </c>
      <c r="K146">
        <v>3.0085000000000002</v>
      </c>
      <c r="L146">
        <v>5.1795</v>
      </c>
      <c r="M146">
        <v>20.144200999999999</v>
      </c>
      <c r="N146">
        <v>20.144200999999999</v>
      </c>
      <c r="O146">
        <v>22.321200999999999</v>
      </c>
      <c r="P146">
        <v>23.195201999999998</v>
      </c>
      <c r="Q146">
        <v>26.953700999999999</v>
      </c>
      <c r="R146">
        <v>42.922806000000001</v>
      </c>
      <c r="S146">
        <v>42.922806000000001</v>
      </c>
      <c r="T146">
        <v>42.922806000000001</v>
      </c>
      <c r="U146">
        <v>42.922806000000001</v>
      </c>
      <c r="V146">
        <v>42.922806000000001</v>
      </c>
      <c r="W146">
        <v>42.922806000000001</v>
      </c>
      <c r="X146">
        <v>45.065609000000002</v>
      </c>
      <c r="Y146">
        <v>45.065609000000002</v>
      </c>
      <c r="Z146">
        <v>45.065609000000002</v>
      </c>
      <c r="AA146">
        <v>45.065609000000002</v>
      </c>
      <c r="AB146">
        <v>46.003608999999997</v>
      </c>
      <c r="AC146">
        <v>46.003608999999997</v>
      </c>
      <c r="AD146">
        <v>46.604908000000002</v>
      </c>
      <c r="AE146">
        <v>49.120609000000002</v>
      </c>
      <c r="AF146">
        <v>49.120609000000002</v>
      </c>
      <c r="AG146">
        <v>49.120609000000002</v>
      </c>
      <c r="AH146">
        <v>49.120609000000002</v>
      </c>
      <c r="AI146">
        <v>49.120609000000002</v>
      </c>
      <c r="AJ146" t="s">
        <v>391</v>
      </c>
    </row>
    <row r="147" spans="1:36" x14ac:dyDescent="0.35">
      <c r="A147" t="s">
        <v>951</v>
      </c>
      <c r="B147" t="s">
        <v>1208</v>
      </c>
      <c r="C147" t="s">
        <v>1209</v>
      </c>
      <c r="D147" t="s">
        <v>918</v>
      </c>
    </row>
    <row r="148" spans="1:36" x14ac:dyDescent="0.35">
      <c r="A148" t="s">
        <v>286</v>
      </c>
      <c r="B148" t="s">
        <v>1210</v>
      </c>
      <c r="C148" t="s">
        <v>1211</v>
      </c>
      <c r="D148" t="s">
        <v>918</v>
      </c>
      <c r="F148" t="s">
        <v>391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391</v>
      </c>
    </row>
    <row r="149" spans="1:36" x14ac:dyDescent="0.35">
      <c r="A149" t="s">
        <v>289</v>
      </c>
      <c r="B149" t="s">
        <v>1212</v>
      </c>
      <c r="C149" t="s">
        <v>1213</v>
      </c>
      <c r="D149" t="s">
        <v>918</v>
      </c>
      <c r="F149" t="s">
        <v>391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391</v>
      </c>
    </row>
    <row r="150" spans="1:36" x14ac:dyDescent="0.35">
      <c r="A150" t="s">
        <v>958</v>
      </c>
      <c r="B150" t="s">
        <v>1214</v>
      </c>
      <c r="C150" t="s">
        <v>1215</v>
      </c>
      <c r="D150" t="s">
        <v>918</v>
      </c>
    </row>
    <row r="151" spans="1:36" x14ac:dyDescent="0.35">
      <c r="A151" t="s">
        <v>286</v>
      </c>
      <c r="B151" t="s">
        <v>1216</v>
      </c>
      <c r="C151" t="s">
        <v>1217</v>
      </c>
      <c r="D151" t="s">
        <v>918</v>
      </c>
      <c r="F151" t="s">
        <v>391</v>
      </c>
      <c r="G151">
        <v>0</v>
      </c>
      <c r="H151">
        <v>0</v>
      </c>
      <c r="I151">
        <v>1E-3</v>
      </c>
      <c r="J151">
        <v>1E-3</v>
      </c>
      <c r="K151">
        <v>1E-3</v>
      </c>
      <c r="L151">
        <v>1E-3</v>
      </c>
      <c r="M151">
        <v>1E-3</v>
      </c>
      <c r="N151">
        <v>1E-3</v>
      </c>
      <c r="O151">
        <v>1E-3</v>
      </c>
      <c r="P151">
        <v>1E-3</v>
      </c>
      <c r="Q151">
        <v>1E-3</v>
      </c>
      <c r="R151">
        <v>1E-3</v>
      </c>
      <c r="S151">
        <v>1E-3</v>
      </c>
      <c r="T151">
        <v>1E-3</v>
      </c>
      <c r="U151">
        <v>1E-3</v>
      </c>
      <c r="V151">
        <v>3.0000000000000001E-3</v>
      </c>
      <c r="W151">
        <v>3.0000000000000001E-3</v>
      </c>
      <c r="X151">
        <v>3.0000000000000001E-3</v>
      </c>
      <c r="Y151">
        <v>3.0000000000000001E-3</v>
      </c>
      <c r="Z151">
        <v>3.0000000000000001E-3</v>
      </c>
      <c r="AA151">
        <v>3.0000000000000001E-3</v>
      </c>
      <c r="AB151">
        <v>3.0000000000000001E-3</v>
      </c>
      <c r="AC151">
        <v>3.0000000000000001E-3</v>
      </c>
      <c r="AD151">
        <v>3.0000000000000001E-3</v>
      </c>
      <c r="AE151">
        <v>3.0000000000000001E-3</v>
      </c>
      <c r="AF151">
        <v>3.0000000000000001E-3</v>
      </c>
      <c r="AG151">
        <v>3.0000000000000001E-3</v>
      </c>
      <c r="AH151">
        <v>3.0000000000000001E-3</v>
      </c>
      <c r="AI151">
        <v>3.0000000000000001E-3</v>
      </c>
      <c r="AJ151" t="s">
        <v>391</v>
      </c>
    </row>
    <row r="152" spans="1:36" x14ac:dyDescent="0.35">
      <c r="A152" t="s">
        <v>289</v>
      </c>
      <c r="B152" t="s">
        <v>1218</v>
      </c>
      <c r="C152" t="s">
        <v>1219</v>
      </c>
      <c r="D152" t="s">
        <v>918</v>
      </c>
      <c r="F152" t="s">
        <v>391</v>
      </c>
      <c r="G152">
        <v>0</v>
      </c>
      <c r="H152">
        <v>0</v>
      </c>
      <c r="I152">
        <v>1E-3</v>
      </c>
      <c r="J152">
        <v>1E-3</v>
      </c>
      <c r="K152">
        <v>1E-3</v>
      </c>
      <c r="L152">
        <v>1E-3</v>
      </c>
      <c r="M152">
        <v>1E-3</v>
      </c>
      <c r="N152">
        <v>1E-3</v>
      </c>
      <c r="O152">
        <v>1E-3</v>
      </c>
      <c r="P152">
        <v>1E-3</v>
      </c>
      <c r="Q152">
        <v>1E-3</v>
      </c>
      <c r="R152">
        <v>1E-3</v>
      </c>
      <c r="S152">
        <v>1E-3</v>
      </c>
      <c r="T152">
        <v>1E-3</v>
      </c>
      <c r="U152">
        <v>1E-3</v>
      </c>
      <c r="V152">
        <v>3.0000000000000001E-3</v>
      </c>
      <c r="W152">
        <v>3.0000000000000001E-3</v>
      </c>
      <c r="X152">
        <v>3.0000000000000001E-3</v>
      </c>
      <c r="Y152">
        <v>3.0000000000000001E-3</v>
      </c>
      <c r="Z152">
        <v>3.0000000000000001E-3</v>
      </c>
      <c r="AA152">
        <v>3.0000000000000001E-3</v>
      </c>
      <c r="AB152">
        <v>3.0000000000000001E-3</v>
      </c>
      <c r="AC152">
        <v>3.0000000000000001E-3</v>
      </c>
      <c r="AD152">
        <v>3.0000000000000001E-3</v>
      </c>
      <c r="AE152">
        <v>3.0000000000000001E-3</v>
      </c>
      <c r="AF152">
        <v>3.0000000000000001E-3</v>
      </c>
      <c r="AG152">
        <v>3.0000000000000001E-3</v>
      </c>
      <c r="AH152">
        <v>3.0000000000000001E-3</v>
      </c>
      <c r="AI152">
        <v>3.0000000000000001E-3</v>
      </c>
      <c r="AJ152" t="s">
        <v>391</v>
      </c>
    </row>
    <row r="153" spans="1:36" x14ac:dyDescent="0.35">
      <c r="A153" t="s">
        <v>965</v>
      </c>
      <c r="B153" t="s">
        <v>1220</v>
      </c>
      <c r="C153" t="s">
        <v>1221</v>
      </c>
      <c r="D153" t="s">
        <v>918</v>
      </c>
    </row>
    <row r="154" spans="1:36" x14ac:dyDescent="0.35">
      <c r="A154" t="s">
        <v>286</v>
      </c>
      <c r="B154" t="s">
        <v>1222</v>
      </c>
      <c r="C154" t="s">
        <v>1223</v>
      </c>
      <c r="D154" t="s">
        <v>918</v>
      </c>
      <c r="F154" t="s">
        <v>391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1.1000000000000001E-3</v>
      </c>
      <c r="Q154">
        <v>1.1000000000000001E-3</v>
      </c>
      <c r="R154">
        <v>1.1000000000000001E-3</v>
      </c>
      <c r="S154">
        <v>1.1000000000000001E-3</v>
      </c>
      <c r="T154">
        <v>1.1000000000000001E-3</v>
      </c>
      <c r="U154">
        <v>1.1000000000000001E-3</v>
      </c>
      <c r="V154">
        <v>1.1000000000000001E-3</v>
      </c>
      <c r="W154">
        <v>1.1000000000000001E-3</v>
      </c>
      <c r="X154">
        <v>1.1000000000000001E-3</v>
      </c>
      <c r="Y154">
        <v>1.1000000000000001E-3</v>
      </c>
      <c r="Z154">
        <v>1.1000000000000001E-3</v>
      </c>
      <c r="AA154">
        <v>1.1000000000000001E-3</v>
      </c>
      <c r="AB154">
        <v>1.1000000000000001E-3</v>
      </c>
      <c r="AC154">
        <v>1.1000000000000001E-3</v>
      </c>
      <c r="AD154">
        <v>1.1000000000000001E-3</v>
      </c>
      <c r="AE154">
        <v>1.1000000000000001E-3</v>
      </c>
      <c r="AF154">
        <v>1.1000000000000001E-3</v>
      </c>
      <c r="AG154">
        <v>1.1000000000000001E-3</v>
      </c>
      <c r="AH154">
        <v>1.1000000000000001E-3</v>
      </c>
      <c r="AI154">
        <v>1.1000000000000001E-3</v>
      </c>
      <c r="AJ154" t="s">
        <v>391</v>
      </c>
    </row>
    <row r="155" spans="1:36" x14ac:dyDescent="0.35">
      <c r="A155" t="s">
        <v>289</v>
      </c>
      <c r="B155" t="s">
        <v>1224</v>
      </c>
      <c r="C155" t="s">
        <v>1225</v>
      </c>
      <c r="D155" t="s">
        <v>918</v>
      </c>
      <c r="F155" t="s">
        <v>391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1.1000000000000001E-3</v>
      </c>
      <c r="Q155">
        <v>1.1000000000000001E-3</v>
      </c>
      <c r="R155">
        <v>1.1000000000000001E-3</v>
      </c>
      <c r="S155">
        <v>1.1000000000000001E-3</v>
      </c>
      <c r="T155">
        <v>1.1000000000000001E-3</v>
      </c>
      <c r="U155">
        <v>1.1000000000000001E-3</v>
      </c>
      <c r="V155">
        <v>1.1000000000000001E-3</v>
      </c>
      <c r="W155">
        <v>1.1000000000000001E-3</v>
      </c>
      <c r="X155">
        <v>1.1000000000000001E-3</v>
      </c>
      <c r="Y155">
        <v>1.1000000000000001E-3</v>
      </c>
      <c r="Z155">
        <v>1.1000000000000001E-3</v>
      </c>
      <c r="AA155">
        <v>1.1000000000000001E-3</v>
      </c>
      <c r="AB155">
        <v>1.1000000000000001E-3</v>
      </c>
      <c r="AC155">
        <v>1.1000000000000001E-3</v>
      </c>
      <c r="AD155">
        <v>1.1000000000000001E-3</v>
      </c>
      <c r="AE155">
        <v>1.1000000000000001E-3</v>
      </c>
      <c r="AF155">
        <v>1.1000000000000001E-3</v>
      </c>
      <c r="AG155">
        <v>1.1000000000000001E-3</v>
      </c>
      <c r="AH155">
        <v>1.1000000000000001E-3</v>
      </c>
      <c r="AI155">
        <v>1.1000000000000001E-3</v>
      </c>
      <c r="AJ155" t="s">
        <v>391</v>
      </c>
    </row>
    <row r="156" spans="1:36" x14ac:dyDescent="0.35">
      <c r="A156" t="s">
        <v>972</v>
      </c>
      <c r="B156" t="s">
        <v>1226</v>
      </c>
      <c r="C156" t="s">
        <v>1227</v>
      </c>
      <c r="D156" t="s">
        <v>918</v>
      </c>
    </row>
    <row r="157" spans="1:36" x14ac:dyDescent="0.35">
      <c r="A157" t="s">
        <v>286</v>
      </c>
      <c r="B157" t="s">
        <v>1228</v>
      </c>
      <c r="C157" t="s">
        <v>1229</v>
      </c>
      <c r="D157" t="s">
        <v>918</v>
      </c>
      <c r="F157" t="s">
        <v>391</v>
      </c>
      <c r="G157">
        <v>1.21E-2</v>
      </c>
      <c r="H157">
        <v>3.3500000000000002E-2</v>
      </c>
      <c r="I157">
        <v>5.33E-2</v>
      </c>
      <c r="J157">
        <v>0.13619999999999999</v>
      </c>
      <c r="K157">
        <v>0.18779999999999999</v>
      </c>
      <c r="L157">
        <v>0.25069999999999998</v>
      </c>
      <c r="M157">
        <v>0.53800000000000003</v>
      </c>
      <c r="N157">
        <v>0.67749999999999999</v>
      </c>
      <c r="O157">
        <v>0.69550000000000001</v>
      </c>
      <c r="P157">
        <v>0.70669999999999999</v>
      </c>
      <c r="Q157">
        <v>0.70669999999999999</v>
      </c>
      <c r="R157">
        <v>0.74970000000000003</v>
      </c>
      <c r="S157">
        <v>0.78800000000000003</v>
      </c>
      <c r="T157">
        <v>0.78800000000000003</v>
      </c>
      <c r="U157">
        <v>0.78800000000000003</v>
      </c>
      <c r="V157">
        <v>0.78800000000000003</v>
      </c>
      <c r="W157">
        <v>0.78800000000000003</v>
      </c>
      <c r="X157">
        <v>0.78800000000000003</v>
      </c>
      <c r="Y157">
        <v>0.78800000000000003</v>
      </c>
      <c r="Z157">
        <v>0.78800000000000003</v>
      </c>
      <c r="AA157">
        <v>0.78800000000000003</v>
      </c>
      <c r="AB157">
        <v>0.78800000000000003</v>
      </c>
      <c r="AC157">
        <v>0.87939999999999996</v>
      </c>
      <c r="AD157">
        <v>0.9294</v>
      </c>
      <c r="AE157">
        <v>0.93200000000000005</v>
      </c>
      <c r="AF157">
        <v>0.93500000000000005</v>
      </c>
      <c r="AG157">
        <v>0.93500000000000005</v>
      </c>
      <c r="AH157">
        <v>0.95</v>
      </c>
      <c r="AI157">
        <v>0.95199999999999996</v>
      </c>
      <c r="AJ157" t="s">
        <v>391</v>
      </c>
    </row>
    <row r="158" spans="1:36" x14ac:dyDescent="0.35">
      <c r="A158" t="s">
        <v>289</v>
      </c>
      <c r="B158" t="s">
        <v>1230</v>
      </c>
      <c r="C158" t="s">
        <v>1231</v>
      </c>
      <c r="D158" t="s">
        <v>918</v>
      </c>
      <c r="F158" t="s">
        <v>391</v>
      </c>
      <c r="G158">
        <v>1.21E-2</v>
      </c>
      <c r="H158">
        <v>3.3500000000000002E-2</v>
      </c>
      <c r="I158">
        <v>5.33E-2</v>
      </c>
      <c r="J158">
        <v>0.1467</v>
      </c>
      <c r="K158">
        <v>0.2092</v>
      </c>
      <c r="L158">
        <v>0.28089999999999998</v>
      </c>
      <c r="M158">
        <v>0.59860000000000002</v>
      </c>
      <c r="N158">
        <v>0.7046</v>
      </c>
      <c r="O158">
        <v>0.92520000000000002</v>
      </c>
      <c r="P158">
        <v>0.92520000000000002</v>
      </c>
      <c r="Q158">
        <v>0.92520000000000002</v>
      </c>
      <c r="R158">
        <v>0.92520000000000002</v>
      </c>
      <c r="S158">
        <v>0.98670000000000002</v>
      </c>
      <c r="T158">
        <v>1.0017</v>
      </c>
      <c r="U158">
        <v>1.0017</v>
      </c>
      <c r="V158">
        <v>1.0017</v>
      </c>
      <c r="W158">
        <v>1.0017</v>
      </c>
      <c r="X158">
        <v>1.0017</v>
      </c>
      <c r="Y158">
        <v>1.0117</v>
      </c>
      <c r="Z158">
        <v>1.0117</v>
      </c>
      <c r="AA158">
        <v>1.0117</v>
      </c>
      <c r="AB158">
        <v>1.0117</v>
      </c>
      <c r="AC158">
        <v>1.0915999999999999</v>
      </c>
      <c r="AD158">
        <v>1.0915999999999999</v>
      </c>
      <c r="AE158">
        <v>1.0963000000000001</v>
      </c>
      <c r="AF158">
        <v>1.1243000000000001</v>
      </c>
      <c r="AG158">
        <v>1.1375</v>
      </c>
      <c r="AH158">
        <v>1.1713</v>
      </c>
      <c r="AI158">
        <v>1.1713</v>
      </c>
      <c r="AJ158" t="s">
        <v>391</v>
      </c>
    </row>
    <row r="159" spans="1:36" x14ac:dyDescent="0.35">
      <c r="A159" t="s">
        <v>986</v>
      </c>
      <c r="B159" t="s">
        <v>1232</v>
      </c>
      <c r="C159" t="s">
        <v>1233</v>
      </c>
      <c r="D159" t="s">
        <v>918</v>
      </c>
    </row>
    <row r="160" spans="1:36" x14ac:dyDescent="0.35">
      <c r="A160" t="s">
        <v>286</v>
      </c>
      <c r="B160" t="s">
        <v>1234</v>
      </c>
      <c r="C160" t="s">
        <v>1235</v>
      </c>
      <c r="D160" t="s">
        <v>918</v>
      </c>
      <c r="F160" t="s">
        <v>391</v>
      </c>
      <c r="G160">
        <v>13.615594</v>
      </c>
      <c r="H160">
        <v>30.537299999999998</v>
      </c>
      <c r="I160">
        <v>47.268791</v>
      </c>
      <c r="J160">
        <v>75.377883999999995</v>
      </c>
      <c r="K160">
        <v>86.873512000000005</v>
      </c>
      <c r="L160">
        <v>98.362305000000006</v>
      </c>
      <c r="M160">
        <v>115.370018</v>
      </c>
      <c r="N160">
        <v>128.958618</v>
      </c>
      <c r="O160">
        <v>135.80508399999999</v>
      </c>
      <c r="P160">
        <v>137.800308</v>
      </c>
      <c r="Q160">
        <v>141.939301</v>
      </c>
      <c r="R160">
        <v>148.712219</v>
      </c>
      <c r="S160">
        <v>154.568512</v>
      </c>
      <c r="T160">
        <v>158.076019</v>
      </c>
      <c r="U160">
        <v>160.48002600000001</v>
      </c>
      <c r="V160">
        <v>163.32234199999999</v>
      </c>
      <c r="W160">
        <v>164.392349</v>
      </c>
      <c r="X160">
        <v>164.73133899999999</v>
      </c>
      <c r="Y160">
        <v>167.137314</v>
      </c>
      <c r="Z160">
        <v>167.68632500000001</v>
      </c>
      <c r="AA160">
        <v>168.24624600000001</v>
      </c>
      <c r="AB160">
        <v>168.26934800000001</v>
      </c>
      <c r="AC160">
        <v>169.04585299999999</v>
      </c>
      <c r="AD160">
        <v>171.73675499999999</v>
      </c>
      <c r="AE160">
        <v>171.739349</v>
      </c>
      <c r="AF160">
        <v>171.79894999999999</v>
      </c>
      <c r="AG160">
        <v>173.14946</v>
      </c>
      <c r="AH160">
        <v>174.553055</v>
      </c>
      <c r="AI160">
        <v>174.95304899999999</v>
      </c>
      <c r="AJ160" t="s">
        <v>391</v>
      </c>
    </row>
    <row r="161" spans="1:36" x14ac:dyDescent="0.35">
      <c r="A161" t="s">
        <v>289</v>
      </c>
      <c r="B161" t="s">
        <v>1236</v>
      </c>
      <c r="C161" t="s">
        <v>1237</v>
      </c>
      <c r="D161" t="s">
        <v>918</v>
      </c>
      <c r="F161" t="s">
        <v>391</v>
      </c>
      <c r="G161">
        <v>13.615594</v>
      </c>
      <c r="H161">
        <v>29.495998</v>
      </c>
      <c r="I161">
        <v>46.588093000000001</v>
      </c>
      <c r="J161">
        <v>77.503615999999994</v>
      </c>
      <c r="K161">
        <v>89.520515000000003</v>
      </c>
      <c r="L161">
        <v>109.933632</v>
      </c>
      <c r="M161">
        <v>140.602722</v>
      </c>
      <c r="N161">
        <v>151.53735399999999</v>
      </c>
      <c r="O161">
        <v>158.715744</v>
      </c>
      <c r="P161">
        <v>163.432816</v>
      </c>
      <c r="Q161">
        <v>172.334518</v>
      </c>
      <c r="R161">
        <v>194.375641</v>
      </c>
      <c r="S161">
        <v>199.44795199999999</v>
      </c>
      <c r="T161">
        <v>202.242615</v>
      </c>
      <c r="U161">
        <v>206.237289</v>
      </c>
      <c r="V161">
        <v>206.879288</v>
      </c>
      <c r="W161">
        <v>207.94627399999999</v>
      </c>
      <c r="X161">
        <v>210.42961099999999</v>
      </c>
      <c r="Y161">
        <v>215.355591</v>
      </c>
      <c r="Z161">
        <v>215.94238300000001</v>
      </c>
      <c r="AA161">
        <v>216.66816700000001</v>
      </c>
      <c r="AB161">
        <v>217.63458299999999</v>
      </c>
      <c r="AC161">
        <v>218.655609</v>
      </c>
      <c r="AD161">
        <v>222.49316400000001</v>
      </c>
      <c r="AE161">
        <v>225.053482</v>
      </c>
      <c r="AF161">
        <v>225.08148199999999</v>
      </c>
      <c r="AG161">
        <v>225.09466599999999</v>
      </c>
      <c r="AH161">
        <v>225.128479</v>
      </c>
      <c r="AI161">
        <v>225.24298099999999</v>
      </c>
      <c r="AJ161" t="s">
        <v>391</v>
      </c>
    </row>
    <row r="162" spans="1:36" x14ac:dyDescent="0.35">
      <c r="A162" t="s">
        <v>181</v>
      </c>
      <c r="B162" t="s">
        <v>1238</v>
      </c>
      <c r="C162" t="s">
        <v>1239</v>
      </c>
      <c r="D162" t="s">
        <v>918</v>
      </c>
    </row>
    <row r="163" spans="1:36" x14ac:dyDescent="0.35">
      <c r="A163" t="s">
        <v>286</v>
      </c>
      <c r="B163" t="s">
        <v>1240</v>
      </c>
      <c r="C163" t="s">
        <v>1241</v>
      </c>
      <c r="D163" t="s">
        <v>918</v>
      </c>
      <c r="F163">
        <v>1107.3474120000001</v>
      </c>
      <c r="G163">
        <v>1145.1166989999999</v>
      </c>
      <c r="H163">
        <v>1181.609741</v>
      </c>
      <c r="I163">
        <v>1224.714966</v>
      </c>
      <c r="J163">
        <v>1249.2064210000001</v>
      </c>
      <c r="K163">
        <v>1261.8167719999999</v>
      </c>
      <c r="L163">
        <v>1281.250366</v>
      </c>
      <c r="M163">
        <v>1291.474365</v>
      </c>
      <c r="N163">
        <v>1323.5645750000001</v>
      </c>
      <c r="O163">
        <v>1341.385376</v>
      </c>
      <c r="P163">
        <v>1358.2006839999999</v>
      </c>
      <c r="Q163">
        <v>1377.8294679999999</v>
      </c>
      <c r="R163">
        <v>1405.4139399999999</v>
      </c>
      <c r="S163">
        <v>1436.0073239999999</v>
      </c>
      <c r="T163">
        <v>1467.5874020000001</v>
      </c>
      <c r="U163">
        <v>1492.6412350000001</v>
      </c>
      <c r="V163">
        <v>1510.363525</v>
      </c>
      <c r="W163">
        <v>1529.5936280000001</v>
      </c>
      <c r="X163">
        <v>1550.2026370000001</v>
      </c>
      <c r="Y163">
        <v>1566.4221190000001</v>
      </c>
      <c r="Z163">
        <v>1586.1763920000001</v>
      </c>
      <c r="AA163">
        <v>1603.968384</v>
      </c>
      <c r="AB163">
        <v>1627.2735600000001</v>
      </c>
      <c r="AC163">
        <v>1649.5245359999999</v>
      </c>
      <c r="AD163">
        <v>1666.8514399999999</v>
      </c>
      <c r="AE163">
        <v>1688.2052000000001</v>
      </c>
      <c r="AF163">
        <v>1713.6573490000001</v>
      </c>
      <c r="AG163">
        <v>1738.795288</v>
      </c>
      <c r="AH163">
        <v>1771.103149</v>
      </c>
      <c r="AI163">
        <v>1796.3352050000001</v>
      </c>
      <c r="AJ163" s="32">
        <v>1.7000000000000001E-2</v>
      </c>
    </row>
    <row r="164" spans="1:36" x14ac:dyDescent="0.35">
      <c r="A164" t="s">
        <v>289</v>
      </c>
      <c r="B164" t="s">
        <v>1242</v>
      </c>
      <c r="C164" t="s">
        <v>1243</v>
      </c>
      <c r="D164" t="s">
        <v>918</v>
      </c>
      <c r="F164">
        <v>1107.3474120000001</v>
      </c>
      <c r="G164">
        <v>1144.4541019999999</v>
      </c>
      <c r="H164">
        <v>1183.4173579999999</v>
      </c>
      <c r="I164">
        <v>1213.229126</v>
      </c>
      <c r="J164">
        <v>1237.4985349999999</v>
      </c>
      <c r="K164">
        <v>1247.9411620000001</v>
      </c>
      <c r="L164">
        <v>1270.646362</v>
      </c>
      <c r="M164">
        <v>1268.714966</v>
      </c>
      <c r="N164">
        <v>1298.6116939999999</v>
      </c>
      <c r="O164">
        <v>1318.6717530000001</v>
      </c>
      <c r="P164">
        <v>1334.947876</v>
      </c>
      <c r="Q164">
        <v>1357.694336</v>
      </c>
      <c r="R164">
        <v>1356.0349120000001</v>
      </c>
      <c r="S164">
        <v>1376.6741939999999</v>
      </c>
      <c r="T164">
        <v>1412.7395019999999</v>
      </c>
      <c r="U164">
        <v>1434.272461</v>
      </c>
      <c r="V164">
        <v>1451.509399</v>
      </c>
      <c r="W164">
        <v>1466.811279</v>
      </c>
      <c r="X164">
        <v>1479.9368899999999</v>
      </c>
      <c r="Y164">
        <v>1497.596313</v>
      </c>
      <c r="Z164">
        <v>1515.727539</v>
      </c>
      <c r="AA164">
        <v>1536.2855219999999</v>
      </c>
      <c r="AB164">
        <v>1560.3017580000001</v>
      </c>
      <c r="AC164">
        <v>1588.80249</v>
      </c>
      <c r="AD164">
        <v>1613.0842290000001</v>
      </c>
      <c r="AE164">
        <v>1639.3264160000001</v>
      </c>
      <c r="AF164">
        <v>1668.2017820000001</v>
      </c>
      <c r="AG164">
        <v>1689.8983149999999</v>
      </c>
      <c r="AH164">
        <v>1708.10437</v>
      </c>
      <c r="AI164">
        <v>1736.8229980000001</v>
      </c>
      <c r="AJ164" s="32">
        <v>1.6E-2</v>
      </c>
    </row>
    <row r="165" spans="1:36" x14ac:dyDescent="0.35">
      <c r="A165" t="s">
        <v>1244</v>
      </c>
      <c r="C165" t="s">
        <v>1245</v>
      </c>
    </row>
    <row r="166" spans="1:36" x14ac:dyDescent="0.35">
      <c r="A166" t="s">
        <v>915</v>
      </c>
      <c r="B166" t="s">
        <v>1246</v>
      </c>
      <c r="C166" t="s">
        <v>1247</v>
      </c>
      <c r="D166" t="s">
        <v>918</v>
      </c>
    </row>
    <row r="167" spans="1:36" x14ac:dyDescent="0.35">
      <c r="A167" t="s">
        <v>286</v>
      </c>
      <c r="B167" t="s">
        <v>1248</v>
      </c>
      <c r="C167" t="s">
        <v>1249</v>
      </c>
      <c r="D167" t="s">
        <v>918</v>
      </c>
      <c r="F167">
        <v>1.7377499999999999</v>
      </c>
      <c r="G167">
        <v>1.7375370000000001</v>
      </c>
      <c r="H167">
        <v>1.7327699999999999</v>
      </c>
      <c r="I167">
        <v>1.724364</v>
      </c>
      <c r="J167">
        <v>1.7079819999999999</v>
      </c>
      <c r="K167">
        <v>1.700002</v>
      </c>
      <c r="L167">
        <v>1.6893039999999999</v>
      </c>
      <c r="M167">
        <v>1.679457</v>
      </c>
      <c r="N167">
        <v>1.6697029999999999</v>
      </c>
      <c r="O167">
        <v>1.6590339999999999</v>
      </c>
      <c r="P167">
        <v>1.649127</v>
      </c>
      <c r="Q167">
        <v>1.63913</v>
      </c>
      <c r="R167">
        <v>1.6287780000000001</v>
      </c>
      <c r="S167">
        <v>1.6186799999999999</v>
      </c>
      <c r="T167">
        <v>1.6087689999999999</v>
      </c>
      <c r="U167">
        <v>1.5992189999999999</v>
      </c>
      <c r="V167">
        <v>1.5901879999999999</v>
      </c>
      <c r="W167">
        <v>1.581291</v>
      </c>
      <c r="X167">
        <v>1.572273</v>
      </c>
      <c r="Y167">
        <v>1.5628120000000001</v>
      </c>
      <c r="Z167">
        <v>1.5545679999999999</v>
      </c>
      <c r="AA167">
        <v>1.5466679999999999</v>
      </c>
      <c r="AB167">
        <v>1.538438</v>
      </c>
      <c r="AC167">
        <v>1.5295319999999999</v>
      </c>
      <c r="AD167">
        <v>1.5207580000000001</v>
      </c>
      <c r="AE167">
        <v>1.5125820000000001</v>
      </c>
      <c r="AF167">
        <v>1.504062</v>
      </c>
      <c r="AG167">
        <v>1.495206</v>
      </c>
      <c r="AH167">
        <v>1.486966</v>
      </c>
      <c r="AI167">
        <v>1.4794499999999999</v>
      </c>
      <c r="AJ167" s="32">
        <v>-6.0000000000000001E-3</v>
      </c>
    </row>
    <row r="168" spans="1:36" x14ac:dyDescent="0.35">
      <c r="A168" t="s">
        <v>289</v>
      </c>
      <c r="B168" t="s">
        <v>1250</v>
      </c>
      <c r="C168" t="s">
        <v>1251</v>
      </c>
      <c r="D168" t="s">
        <v>918</v>
      </c>
      <c r="F168">
        <v>1.737735</v>
      </c>
      <c r="G168">
        <v>1.738694</v>
      </c>
      <c r="H168">
        <v>1.7368410000000001</v>
      </c>
      <c r="I168">
        <v>1.733808</v>
      </c>
      <c r="J168">
        <v>1.720213</v>
      </c>
      <c r="K168">
        <v>1.7114510000000001</v>
      </c>
      <c r="L168">
        <v>1.701336</v>
      </c>
      <c r="M168">
        <v>1.6925110000000001</v>
      </c>
      <c r="N168">
        <v>1.6825909999999999</v>
      </c>
      <c r="O168">
        <v>1.671889</v>
      </c>
      <c r="P168">
        <v>1.6616390000000001</v>
      </c>
      <c r="Q168">
        <v>1.6514599999999999</v>
      </c>
      <c r="R168">
        <v>1.6411579999999999</v>
      </c>
      <c r="S168">
        <v>1.631502</v>
      </c>
      <c r="T168">
        <v>1.622366</v>
      </c>
      <c r="U168">
        <v>1.6133420000000001</v>
      </c>
      <c r="V168">
        <v>1.6047659999999999</v>
      </c>
      <c r="W168">
        <v>1.5966849999999999</v>
      </c>
      <c r="X168">
        <v>1.5879319999999999</v>
      </c>
      <c r="Y168">
        <v>1.5788549999999999</v>
      </c>
      <c r="Z168">
        <v>1.5713269999999999</v>
      </c>
      <c r="AA168">
        <v>1.563882</v>
      </c>
      <c r="AB168">
        <v>1.5563819999999999</v>
      </c>
      <c r="AC168">
        <v>1.548162</v>
      </c>
      <c r="AD168">
        <v>1.5392790000000001</v>
      </c>
      <c r="AE168">
        <v>1.5313369999999999</v>
      </c>
      <c r="AF168">
        <v>1.5242450000000001</v>
      </c>
      <c r="AG168">
        <v>1.5162329999999999</v>
      </c>
      <c r="AH168">
        <v>1.5072749999999999</v>
      </c>
      <c r="AI168">
        <v>1.49942</v>
      </c>
      <c r="AJ168" s="32">
        <v>-5.0000000000000001E-3</v>
      </c>
    </row>
    <row r="169" spans="1:36" x14ac:dyDescent="0.35">
      <c r="A169" t="s">
        <v>1252</v>
      </c>
      <c r="B169" t="s">
        <v>1253</v>
      </c>
      <c r="C169" t="s">
        <v>1254</v>
      </c>
      <c r="D169" t="s">
        <v>918</v>
      </c>
    </row>
    <row r="170" spans="1:36" x14ac:dyDescent="0.35">
      <c r="A170" t="s">
        <v>286</v>
      </c>
      <c r="B170" t="s">
        <v>1255</v>
      </c>
      <c r="C170" t="s">
        <v>1256</v>
      </c>
      <c r="D170" t="s">
        <v>918</v>
      </c>
      <c r="F170">
        <v>0.53763399999999995</v>
      </c>
      <c r="G170">
        <v>0.53803199999999995</v>
      </c>
      <c r="H170">
        <v>0.53818500000000002</v>
      </c>
      <c r="I170">
        <v>0.538242</v>
      </c>
      <c r="J170">
        <v>0.53788899999999995</v>
      </c>
      <c r="K170">
        <v>0.53784799999999999</v>
      </c>
      <c r="L170">
        <v>0.53773400000000005</v>
      </c>
      <c r="M170">
        <v>0.53767799999999999</v>
      </c>
      <c r="N170">
        <v>0.53762399999999999</v>
      </c>
      <c r="O170">
        <v>0.53752</v>
      </c>
      <c r="P170">
        <v>0.53745200000000004</v>
      </c>
      <c r="Q170">
        <v>0.53735100000000002</v>
      </c>
      <c r="R170">
        <v>0.53722999999999999</v>
      </c>
      <c r="S170">
        <v>0.53710599999999997</v>
      </c>
      <c r="T170">
        <v>0.53699300000000005</v>
      </c>
      <c r="U170">
        <v>0.53689500000000001</v>
      </c>
      <c r="V170">
        <v>0.53682700000000005</v>
      </c>
      <c r="W170">
        <v>0.53676699999999999</v>
      </c>
      <c r="X170">
        <v>0.53671899999999995</v>
      </c>
      <c r="Y170">
        <v>0.536632</v>
      </c>
      <c r="Z170">
        <v>0.53662600000000005</v>
      </c>
      <c r="AA170">
        <v>0.53664100000000003</v>
      </c>
      <c r="AB170">
        <v>0.53664100000000003</v>
      </c>
      <c r="AC170">
        <v>0.53659199999999996</v>
      </c>
      <c r="AD170">
        <v>0.53656000000000004</v>
      </c>
      <c r="AE170">
        <v>0.53658099999999997</v>
      </c>
      <c r="AF170">
        <v>0.53658300000000003</v>
      </c>
      <c r="AG170">
        <v>0.53657200000000005</v>
      </c>
      <c r="AH170">
        <v>0.53659999999999997</v>
      </c>
      <c r="AI170">
        <v>0.53669199999999995</v>
      </c>
      <c r="AJ170" s="32">
        <v>0</v>
      </c>
    </row>
    <row r="171" spans="1:36" x14ac:dyDescent="0.35">
      <c r="A171" t="s">
        <v>289</v>
      </c>
      <c r="B171" t="s">
        <v>1257</v>
      </c>
      <c r="C171" t="s">
        <v>1258</v>
      </c>
      <c r="D171" t="s">
        <v>918</v>
      </c>
      <c r="F171">
        <v>0.53763399999999995</v>
      </c>
      <c r="G171">
        <v>0.53806500000000002</v>
      </c>
      <c r="H171">
        <v>0.53833399999999998</v>
      </c>
      <c r="I171">
        <v>0.53860799999999998</v>
      </c>
      <c r="J171">
        <v>0.53837500000000005</v>
      </c>
      <c r="K171">
        <v>0.53838200000000003</v>
      </c>
      <c r="L171">
        <v>0.53833799999999998</v>
      </c>
      <c r="M171">
        <v>0.53832400000000002</v>
      </c>
      <c r="N171">
        <v>0.53830100000000003</v>
      </c>
      <c r="O171">
        <v>0.53823500000000002</v>
      </c>
      <c r="P171">
        <v>0.53818500000000002</v>
      </c>
      <c r="Q171">
        <v>0.53811699999999996</v>
      </c>
      <c r="R171">
        <v>0.53803999999999996</v>
      </c>
      <c r="S171">
        <v>0.53798000000000001</v>
      </c>
      <c r="T171">
        <v>0.53794600000000004</v>
      </c>
      <c r="U171">
        <v>0.53792399999999996</v>
      </c>
      <c r="V171">
        <v>0.53793000000000002</v>
      </c>
      <c r="W171">
        <v>0.53795999999999999</v>
      </c>
      <c r="X171">
        <v>0.53798299999999999</v>
      </c>
      <c r="Y171">
        <v>0.53797300000000003</v>
      </c>
      <c r="Z171">
        <v>0.53806900000000002</v>
      </c>
      <c r="AA171">
        <v>0.53817199999999998</v>
      </c>
      <c r="AB171">
        <v>0.53829099999999996</v>
      </c>
      <c r="AC171">
        <v>0.53836399999999995</v>
      </c>
      <c r="AD171">
        <v>0.53841099999999997</v>
      </c>
      <c r="AE171">
        <v>0.53852900000000004</v>
      </c>
      <c r="AF171">
        <v>0.53873099999999996</v>
      </c>
      <c r="AG171">
        <v>0.53887600000000002</v>
      </c>
      <c r="AH171">
        <v>0.53893999999999997</v>
      </c>
      <c r="AI171">
        <v>0.53909300000000004</v>
      </c>
      <c r="AJ171" s="32">
        <v>0</v>
      </c>
    </row>
    <row r="172" spans="1:36" x14ac:dyDescent="0.35">
      <c r="A172" t="s">
        <v>299</v>
      </c>
      <c r="B172" t="s">
        <v>1259</v>
      </c>
      <c r="C172" t="s">
        <v>1260</v>
      </c>
      <c r="D172" t="s">
        <v>918</v>
      </c>
    </row>
    <row r="173" spans="1:36" x14ac:dyDescent="0.35">
      <c r="A173" t="s">
        <v>286</v>
      </c>
      <c r="B173" t="s">
        <v>1261</v>
      </c>
      <c r="C173" t="s">
        <v>1262</v>
      </c>
      <c r="D173" t="s">
        <v>918</v>
      </c>
      <c r="F173">
        <v>18.680789999999998</v>
      </c>
      <c r="G173">
        <v>19.008984000000002</v>
      </c>
      <c r="H173">
        <v>19.291319000000001</v>
      </c>
      <c r="I173">
        <v>19.525787000000001</v>
      </c>
      <c r="J173">
        <v>19.713207000000001</v>
      </c>
      <c r="K173">
        <v>19.957027</v>
      </c>
      <c r="L173">
        <v>20.184380999999998</v>
      </c>
      <c r="M173">
        <v>20.416423999999999</v>
      </c>
      <c r="N173">
        <v>20.651636</v>
      </c>
      <c r="O173">
        <v>20.882572</v>
      </c>
      <c r="P173">
        <v>21.099409000000001</v>
      </c>
      <c r="Q173">
        <v>21.317038</v>
      </c>
      <c r="R173">
        <v>21.537375999999998</v>
      </c>
      <c r="S173">
        <v>21.760898999999998</v>
      </c>
      <c r="T173">
        <v>21.984487999999999</v>
      </c>
      <c r="U173">
        <v>22.214580999999999</v>
      </c>
      <c r="V173">
        <v>22.454999999999998</v>
      </c>
      <c r="W173">
        <v>22.703516</v>
      </c>
      <c r="X173">
        <v>22.960011999999999</v>
      </c>
      <c r="Y173">
        <v>23.216190000000001</v>
      </c>
      <c r="Z173">
        <v>23.490112</v>
      </c>
      <c r="AA173">
        <v>23.778576000000001</v>
      </c>
      <c r="AB173">
        <v>24.072699</v>
      </c>
      <c r="AC173">
        <v>24.359707</v>
      </c>
      <c r="AD173">
        <v>24.659378</v>
      </c>
      <c r="AE173">
        <v>24.973803</v>
      </c>
      <c r="AF173">
        <v>25.290310000000002</v>
      </c>
      <c r="AG173">
        <v>25.612587000000001</v>
      </c>
      <c r="AH173">
        <v>25.949003000000001</v>
      </c>
      <c r="AI173">
        <v>26.316240000000001</v>
      </c>
      <c r="AJ173" s="32">
        <v>1.2E-2</v>
      </c>
    </row>
    <row r="174" spans="1:36" x14ac:dyDescent="0.35">
      <c r="A174" t="s">
        <v>289</v>
      </c>
      <c r="B174" t="s">
        <v>1263</v>
      </c>
      <c r="C174" t="s">
        <v>1264</v>
      </c>
      <c r="D174" t="s">
        <v>918</v>
      </c>
      <c r="F174">
        <v>18.692056999999998</v>
      </c>
      <c r="G174">
        <v>19.04044</v>
      </c>
      <c r="H174">
        <v>19.358844999999999</v>
      </c>
      <c r="I174">
        <v>19.652363000000001</v>
      </c>
      <c r="J174">
        <v>19.892752000000002</v>
      </c>
      <c r="K174">
        <v>20.176468</v>
      </c>
      <c r="L174">
        <v>20.454052000000001</v>
      </c>
      <c r="M174">
        <v>20.74757</v>
      </c>
      <c r="N174">
        <v>21.036545</v>
      </c>
      <c r="O174">
        <v>21.324646000000001</v>
      </c>
      <c r="P174">
        <v>21.596243000000001</v>
      </c>
      <c r="Q174">
        <v>21.865811999999998</v>
      </c>
      <c r="R174">
        <v>22.141113000000001</v>
      </c>
      <c r="S174">
        <v>22.428249000000001</v>
      </c>
      <c r="T174">
        <v>22.721298000000001</v>
      </c>
      <c r="U174">
        <v>23.025019</v>
      </c>
      <c r="V174">
        <v>23.341774000000001</v>
      </c>
      <c r="W174">
        <v>23.670781999999999</v>
      </c>
      <c r="X174">
        <v>24.006181999999999</v>
      </c>
      <c r="Y174">
        <v>24.355854000000001</v>
      </c>
      <c r="Z174">
        <v>24.729209999999998</v>
      </c>
      <c r="AA174">
        <v>25.122185000000002</v>
      </c>
      <c r="AB174">
        <v>25.53145</v>
      </c>
      <c r="AC174">
        <v>25.943038999999999</v>
      </c>
      <c r="AD174">
        <v>26.361231</v>
      </c>
      <c r="AE174">
        <v>26.817833</v>
      </c>
      <c r="AF174">
        <v>27.298645</v>
      </c>
      <c r="AG174">
        <v>27.788685000000001</v>
      </c>
      <c r="AH174">
        <v>28.275282000000001</v>
      </c>
      <c r="AI174">
        <v>28.79776</v>
      </c>
      <c r="AJ174" s="32">
        <v>1.4999999999999999E-2</v>
      </c>
    </row>
    <row r="175" spans="1:36" x14ac:dyDescent="0.35">
      <c r="A175" t="s">
        <v>1265</v>
      </c>
      <c r="B175" t="s">
        <v>1266</v>
      </c>
      <c r="C175" t="s">
        <v>1267</v>
      </c>
      <c r="D175" t="s">
        <v>918</v>
      </c>
    </row>
    <row r="176" spans="1:36" x14ac:dyDescent="0.35">
      <c r="A176" t="s">
        <v>286</v>
      </c>
      <c r="B176" t="s">
        <v>1268</v>
      </c>
      <c r="C176" t="s">
        <v>1269</v>
      </c>
      <c r="D176" t="s">
        <v>918</v>
      </c>
      <c r="F176">
        <v>2.6621999999999999</v>
      </c>
      <c r="G176">
        <v>2.6621999999999999</v>
      </c>
      <c r="H176">
        <v>2.6856</v>
      </c>
      <c r="I176">
        <v>2.7057000000000002</v>
      </c>
      <c r="J176">
        <v>2.7057000000000002</v>
      </c>
      <c r="K176">
        <v>2.7057000000000002</v>
      </c>
      <c r="L176">
        <v>2.7057000000000002</v>
      </c>
      <c r="M176">
        <v>2.7057000000000002</v>
      </c>
      <c r="N176">
        <v>2.7057000000000002</v>
      </c>
      <c r="O176">
        <v>2.7057000000000002</v>
      </c>
      <c r="P176">
        <v>2.7057000000000002</v>
      </c>
      <c r="Q176">
        <v>2.7057000000000002</v>
      </c>
      <c r="R176">
        <v>2.7057000000000002</v>
      </c>
      <c r="S176">
        <v>2.7057000000000002</v>
      </c>
      <c r="T176">
        <v>2.7057000000000002</v>
      </c>
      <c r="U176">
        <v>2.7057000000000002</v>
      </c>
      <c r="V176">
        <v>2.7057000000000002</v>
      </c>
      <c r="W176">
        <v>2.7057000000000002</v>
      </c>
      <c r="X176">
        <v>2.7057000000000002</v>
      </c>
      <c r="Y176">
        <v>2.7057000000000002</v>
      </c>
      <c r="Z176">
        <v>2.7057000000000002</v>
      </c>
      <c r="AA176">
        <v>2.7057000000000002</v>
      </c>
      <c r="AB176">
        <v>2.7057000000000002</v>
      </c>
      <c r="AC176">
        <v>2.7057000000000002</v>
      </c>
      <c r="AD176">
        <v>2.7057000000000002</v>
      </c>
      <c r="AE176">
        <v>2.7057000000000002</v>
      </c>
      <c r="AF176">
        <v>2.7057000000000002</v>
      </c>
      <c r="AG176">
        <v>2.7057000000000002</v>
      </c>
      <c r="AH176">
        <v>2.7057000000000002</v>
      </c>
      <c r="AI176">
        <v>2.7057000000000002</v>
      </c>
      <c r="AJ176" s="32">
        <v>1E-3</v>
      </c>
    </row>
    <row r="177" spans="1:36" x14ac:dyDescent="0.35">
      <c r="A177" t="s">
        <v>289</v>
      </c>
      <c r="B177" t="s">
        <v>1270</v>
      </c>
      <c r="C177" t="s">
        <v>1271</v>
      </c>
      <c r="D177" t="s">
        <v>918</v>
      </c>
      <c r="F177">
        <v>2.6621999999999999</v>
      </c>
      <c r="G177">
        <v>2.6621999999999999</v>
      </c>
      <c r="H177">
        <v>2.6856</v>
      </c>
      <c r="I177">
        <v>2.7057000000000002</v>
      </c>
      <c r="J177">
        <v>2.7057000000000002</v>
      </c>
      <c r="K177">
        <v>2.7057000000000002</v>
      </c>
      <c r="L177">
        <v>2.7057000000000002</v>
      </c>
      <c r="M177">
        <v>2.7057000000000002</v>
      </c>
      <c r="N177">
        <v>2.7057000000000002</v>
      </c>
      <c r="O177">
        <v>2.7057000000000002</v>
      </c>
      <c r="P177">
        <v>2.7057000000000002</v>
      </c>
      <c r="Q177">
        <v>2.7057000000000002</v>
      </c>
      <c r="R177">
        <v>2.7057000000000002</v>
      </c>
      <c r="S177">
        <v>2.7057000000000002</v>
      </c>
      <c r="T177">
        <v>2.7057000000000002</v>
      </c>
      <c r="U177">
        <v>2.7057000000000002</v>
      </c>
      <c r="V177">
        <v>2.7057000000000002</v>
      </c>
      <c r="W177">
        <v>2.7057000000000002</v>
      </c>
      <c r="X177">
        <v>2.7057000000000002</v>
      </c>
      <c r="Y177">
        <v>2.7057000000000002</v>
      </c>
      <c r="Z177">
        <v>2.7057000000000002</v>
      </c>
      <c r="AA177">
        <v>2.7057000000000002</v>
      </c>
      <c r="AB177">
        <v>2.7057000000000002</v>
      </c>
      <c r="AC177">
        <v>2.7057000000000002</v>
      </c>
      <c r="AD177">
        <v>2.7057000000000002</v>
      </c>
      <c r="AE177">
        <v>2.7057000000000002</v>
      </c>
      <c r="AF177">
        <v>2.7057000000000002</v>
      </c>
      <c r="AG177">
        <v>2.7057000000000002</v>
      </c>
      <c r="AH177">
        <v>2.7057000000000002</v>
      </c>
      <c r="AI177">
        <v>2.7057000000000002</v>
      </c>
      <c r="AJ177" s="32">
        <v>1E-3</v>
      </c>
    </row>
    <row r="178" spans="1:36" x14ac:dyDescent="0.35">
      <c r="A178" t="s">
        <v>972</v>
      </c>
      <c r="B178" t="s">
        <v>1272</v>
      </c>
      <c r="C178" t="s">
        <v>1273</v>
      </c>
      <c r="D178" t="s">
        <v>918</v>
      </c>
    </row>
    <row r="179" spans="1:36" x14ac:dyDescent="0.35">
      <c r="A179" t="s">
        <v>286</v>
      </c>
      <c r="B179" t="s">
        <v>1274</v>
      </c>
      <c r="C179" t="s">
        <v>1275</v>
      </c>
      <c r="D179" t="s">
        <v>918</v>
      </c>
      <c r="F179">
        <v>47.053809999999999</v>
      </c>
      <c r="G179">
        <v>51.981681999999999</v>
      </c>
      <c r="H179">
        <v>56.953476000000002</v>
      </c>
      <c r="I179">
        <v>61.290421000000002</v>
      </c>
      <c r="J179">
        <v>64.763428000000005</v>
      </c>
      <c r="K179">
        <v>68.542655999999994</v>
      </c>
      <c r="L179">
        <v>72.065085999999994</v>
      </c>
      <c r="M179">
        <v>75.196753999999999</v>
      </c>
      <c r="N179">
        <v>78.795822000000001</v>
      </c>
      <c r="O179">
        <v>81.738899000000004</v>
      </c>
      <c r="P179">
        <v>85.418327000000005</v>
      </c>
      <c r="Q179">
        <v>88.640144000000006</v>
      </c>
      <c r="R179">
        <v>92.633262999999999</v>
      </c>
      <c r="S179">
        <v>96.628281000000001</v>
      </c>
      <c r="T179">
        <v>99.838829000000004</v>
      </c>
      <c r="U179">
        <v>104.188461</v>
      </c>
      <c r="V179">
        <v>108.69235999999999</v>
      </c>
      <c r="W179">
        <v>113.096733</v>
      </c>
      <c r="X179">
        <v>118.564148</v>
      </c>
      <c r="Y179">
        <v>124.038658</v>
      </c>
      <c r="Z179">
        <v>129.228363</v>
      </c>
      <c r="AA179">
        <v>135.09435999999999</v>
      </c>
      <c r="AB179">
        <v>141.471802</v>
      </c>
      <c r="AC179">
        <v>146.93615700000001</v>
      </c>
      <c r="AD179">
        <v>153.705917</v>
      </c>
      <c r="AE179">
        <v>161.38742099999999</v>
      </c>
      <c r="AF179">
        <v>167.87185700000001</v>
      </c>
      <c r="AG179">
        <v>175.62468000000001</v>
      </c>
      <c r="AH179">
        <v>183.21931499999999</v>
      </c>
      <c r="AI179">
        <v>190.296738</v>
      </c>
      <c r="AJ179" s="32">
        <v>4.9000000000000002E-2</v>
      </c>
    </row>
    <row r="180" spans="1:36" x14ac:dyDescent="0.35">
      <c r="A180" t="s">
        <v>289</v>
      </c>
      <c r="B180" t="s">
        <v>1276</v>
      </c>
      <c r="C180" t="s">
        <v>1277</v>
      </c>
      <c r="D180" t="s">
        <v>918</v>
      </c>
      <c r="F180">
        <v>47.050167000000002</v>
      </c>
      <c r="G180">
        <v>51.926022000000003</v>
      </c>
      <c r="H180">
        <v>56.827331999999998</v>
      </c>
      <c r="I180">
        <v>61.162941000000004</v>
      </c>
      <c r="J180">
        <v>64.470862999999994</v>
      </c>
      <c r="K180">
        <v>67.854163999999997</v>
      </c>
      <c r="L180">
        <v>71.312591999999995</v>
      </c>
      <c r="M180">
        <v>74.357276999999996</v>
      </c>
      <c r="N180">
        <v>77.204284999999999</v>
      </c>
      <c r="O180">
        <v>79.650542999999999</v>
      </c>
      <c r="P180">
        <v>83.425537000000006</v>
      </c>
      <c r="Q180">
        <v>86.367310000000003</v>
      </c>
      <c r="R180">
        <v>89.794632000000007</v>
      </c>
      <c r="S180">
        <v>93.512062</v>
      </c>
      <c r="T180">
        <v>95.996071000000001</v>
      </c>
      <c r="U180">
        <v>100.704437</v>
      </c>
      <c r="V180">
        <v>105.34116400000001</v>
      </c>
      <c r="W180">
        <v>109.30231499999999</v>
      </c>
      <c r="X180">
        <v>114.04599</v>
      </c>
      <c r="Y180">
        <v>119.402405</v>
      </c>
      <c r="Z180">
        <v>124.312805</v>
      </c>
      <c r="AA180">
        <v>129.96890300000001</v>
      </c>
      <c r="AB180">
        <v>135.87994399999999</v>
      </c>
      <c r="AC180">
        <v>141.283783</v>
      </c>
      <c r="AD180">
        <v>147.18150299999999</v>
      </c>
      <c r="AE180">
        <v>154.768845</v>
      </c>
      <c r="AF180">
        <v>160.80114699999999</v>
      </c>
      <c r="AG180">
        <v>168.109894</v>
      </c>
      <c r="AH180">
        <v>175.18626399999999</v>
      </c>
      <c r="AI180">
        <v>182.278595</v>
      </c>
      <c r="AJ180" s="32">
        <v>4.8000000000000001E-2</v>
      </c>
    </row>
    <row r="181" spans="1:36" x14ac:dyDescent="0.35">
      <c r="A181" t="s">
        <v>1278</v>
      </c>
      <c r="B181" t="s">
        <v>1279</v>
      </c>
      <c r="C181" t="s">
        <v>1280</v>
      </c>
      <c r="D181" t="s">
        <v>918</v>
      </c>
    </row>
    <row r="182" spans="1:36" x14ac:dyDescent="0.35">
      <c r="A182" t="s">
        <v>286</v>
      </c>
      <c r="B182" t="s">
        <v>1281</v>
      </c>
      <c r="C182" t="s">
        <v>1282</v>
      </c>
      <c r="D182" t="s">
        <v>918</v>
      </c>
      <c r="F182">
        <v>0.88580000000000003</v>
      </c>
      <c r="G182">
        <v>0.88580000000000003</v>
      </c>
      <c r="H182">
        <v>0.93579999999999997</v>
      </c>
      <c r="I182">
        <v>0.93579999999999997</v>
      </c>
      <c r="J182">
        <v>0.93579999999999997</v>
      </c>
      <c r="K182">
        <v>0.93579999999999997</v>
      </c>
      <c r="L182">
        <v>0.93579999999999997</v>
      </c>
      <c r="M182">
        <v>0.93579999999999997</v>
      </c>
      <c r="N182">
        <v>0.93579999999999997</v>
      </c>
      <c r="O182">
        <v>0.93579999999999997</v>
      </c>
      <c r="P182">
        <v>0.93579999999999997</v>
      </c>
      <c r="Q182">
        <v>0.93579999999999997</v>
      </c>
      <c r="R182">
        <v>0.93579999999999997</v>
      </c>
      <c r="S182">
        <v>0.93579999999999997</v>
      </c>
      <c r="T182">
        <v>0.93579999999999997</v>
      </c>
      <c r="U182">
        <v>0.93579999999999997</v>
      </c>
      <c r="V182">
        <v>0.93579999999999997</v>
      </c>
      <c r="W182">
        <v>0.93579999999999997</v>
      </c>
      <c r="X182">
        <v>0.93579999999999997</v>
      </c>
      <c r="Y182">
        <v>0.93579999999999997</v>
      </c>
      <c r="Z182">
        <v>0.93579999999999997</v>
      </c>
      <c r="AA182">
        <v>0.93579999999999997</v>
      </c>
      <c r="AB182">
        <v>0.93579999999999997</v>
      </c>
      <c r="AC182">
        <v>0.93579999999999997</v>
      </c>
      <c r="AD182">
        <v>0.93579999999999997</v>
      </c>
      <c r="AE182">
        <v>0.93579999999999997</v>
      </c>
      <c r="AF182">
        <v>0.93579999999999997</v>
      </c>
      <c r="AG182">
        <v>0.93579999999999997</v>
      </c>
      <c r="AH182">
        <v>0.93579999999999997</v>
      </c>
      <c r="AI182">
        <v>0.93579999999999997</v>
      </c>
      <c r="AJ182" s="32">
        <v>2E-3</v>
      </c>
    </row>
    <row r="183" spans="1:36" x14ac:dyDescent="0.35">
      <c r="A183" t="s">
        <v>289</v>
      </c>
      <c r="B183" t="s">
        <v>1283</v>
      </c>
      <c r="C183" t="s">
        <v>1284</v>
      </c>
      <c r="D183" t="s">
        <v>918</v>
      </c>
      <c r="F183">
        <v>0.88580000000000003</v>
      </c>
      <c r="G183">
        <v>0.88580000000000003</v>
      </c>
      <c r="H183">
        <v>0.93579999999999997</v>
      </c>
      <c r="I183">
        <v>0.93579999999999997</v>
      </c>
      <c r="J183">
        <v>0.93579999999999997</v>
      </c>
      <c r="K183">
        <v>0.93579999999999997</v>
      </c>
      <c r="L183">
        <v>0.93579999999999997</v>
      </c>
      <c r="M183">
        <v>0.93579999999999997</v>
      </c>
      <c r="N183">
        <v>0.93579999999999997</v>
      </c>
      <c r="O183">
        <v>0.93579999999999997</v>
      </c>
      <c r="P183">
        <v>0.93579999999999997</v>
      </c>
      <c r="Q183">
        <v>0.93579999999999997</v>
      </c>
      <c r="R183">
        <v>0.93579999999999997</v>
      </c>
      <c r="S183">
        <v>0.93579999999999997</v>
      </c>
      <c r="T183">
        <v>0.93579999999999997</v>
      </c>
      <c r="U183">
        <v>0.93579999999999997</v>
      </c>
      <c r="V183">
        <v>0.93579999999999997</v>
      </c>
      <c r="W183">
        <v>0.93579999999999997</v>
      </c>
      <c r="X183">
        <v>0.93579999999999997</v>
      </c>
      <c r="Y183">
        <v>0.93579999999999997</v>
      </c>
      <c r="Z183">
        <v>0.93579999999999997</v>
      </c>
      <c r="AA183">
        <v>0.93579999999999997</v>
      </c>
      <c r="AB183">
        <v>0.93579999999999997</v>
      </c>
      <c r="AC183">
        <v>0.93579999999999997</v>
      </c>
      <c r="AD183">
        <v>0.93579999999999997</v>
      </c>
      <c r="AE183">
        <v>0.93579999999999997</v>
      </c>
      <c r="AF183">
        <v>0.93579999999999997</v>
      </c>
      <c r="AG183">
        <v>0.93579999999999997</v>
      </c>
      <c r="AH183">
        <v>0.93579999999999997</v>
      </c>
      <c r="AI183">
        <v>0.93579999999999997</v>
      </c>
      <c r="AJ183" s="32">
        <v>2E-3</v>
      </c>
    </row>
    <row r="184" spans="1:36" x14ac:dyDescent="0.35">
      <c r="A184" t="s">
        <v>986</v>
      </c>
      <c r="B184" t="s">
        <v>1285</v>
      </c>
      <c r="C184" t="s">
        <v>1286</v>
      </c>
      <c r="D184" t="s">
        <v>918</v>
      </c>
    </row>
    <row r="185" spans="1:36" x14ac:dyDescent="0.35">
      <c r="A185" t="s">
        <v>286</v>
      </c>
      <c r="B185" t="s">
        <v>1287</v>
      </c>
      <c r="C185" t="s">
        <v>1288</v>
      </c>
      <c r="D185" t="s">
        <v>918</v>
      </c>
      <c r="F185">
        <v>71.557982999999993</v>
      </c>
      <c r="G185">
        <v>76.814239999999998</v>
      </c>
      <c r="H185">
        <v>82.137153999999995</v>
      </c>
      <c r="I185">
        <v>86.720314000000002</v>
      </c>
      <c r="J185">
        <v>90.363997999999995</v>
      </c>
      <c r="K185">
        <v>94.379035999999999</v>
      </c>
      <c r="L185">
        <v>98.118003999999999</v>
      </c>
      <c r="M185">
        <v>101.471817</v>
      </c>
      <c r="N185">
        <v>105.29628</v>
      </c>
      <c r="O185">
        <v>108.459526</v>
      </c>
      <c r="P185">
        <v>112.34581</v>
      </c>
      <c r="Q185">
        <v>115.77516199999999</v>
      </c>
      <c r="R185">
        <v>119.978149</v>
      </c>
      <c r="S185">
        <v>124.18646200000001</v>
      </c>
      <c r="T185">
        <v>127.61058</v>
      </c>
      <c r="U185">
        <v>132.18066400000001</v>
      </c>
      <c r="V185">
        <v>136.91587799999999</v>
      </c>
      <c r="W185">
        <v>141.559799</v>
      </c>
      <c r="X185">
        <v>147.274643</v>
      </c>
      <c r="Y185">
        <v>152.995789</v>
      </c>
      <c r="Z185">
        <v>158.45117200000001</v>
      </c>
      <c r="AA185">
        <v>164.59773300000001</v>
      </c>
      <c r="AB185">
        <v>171.261078</v>
      </c>
      <c r="AC185">
        <v>177.003479</v>
      </c>
      <c r="AD185">
        <v>184.06411700000001</v>
      </c>
      <c r="AE185">
        <v>192.05188000000001</v>
      </c>
      <c r="AF185">
        <v>198.84431499999999</v>
      </c>
      <c r="AG185">
        <v>206.910538</v>
      </c>
      <c r="AH185">
        <v>214.83338900000001</v>
      </c>
      <c r="AI185">
        <v>222.27063000000001</v>
      </c>
      <c r="AJ185" s="32">
        <v>0.04</v>
      </c>
    </row>
    <row r="186" spans="1:36" x14ac:dyDescent="0.35">
      <c r="A186" t="s">
        <v>289</v>
      </c>
      <c r="B186" t="s">
        <v>1289</v>
      </c>
      <c r="C186" t="s">
        <v>1290</v>
      </c>
      <c r="D186" t="s">
        <v>918</v>
      </c>
      <c r="F186">
        <v>71.56559</v>
      </c>
      <c r="G186">
        <v>76.791222000000005</v>
      </c>
      <c r="H186">
        <v>82.082747999999995</v>
      </c>
      <c r="I186">
        <v>86.729218000000003</v>
      </c>
      <c r="J186">
        <v>90.263701999999995</v>
      </c>
      <c r="K186">
        <v>93.921966999999995</v>
      </c>
      <c r="L186">
        <v>97.647812000000002</v>
      </c>
      <c r="M186">
        <v>100.97718</v>
      </c>
      <c r="N186">
        <v>104.10322600000001</v>
      </c>
      <c r="O186">
        <v>106.826813</v>
      </c>
      <c r="P186">
        <v>110.86309799999999</v>
      </c>
      <c r="Q186">
        <v>114.064201</v>
      </c>
      <c r="R186">
        <v>117.756439</v>
      </c>
      <c r="S186">
        <v>121.75129699999999</v>
      </c>
      <c r="T186">
        <v>124.51918000000001</v>
      </c>
      <c r="U186">
        <v>129.52221700000001</v>
      </c>
      <c r="V186">
        <v>134.46713299999999</v>
      </c>
      <c r="W186">
        <v>138.74923699999999</v>
      </c>
      <c r="X186">
        <v>143.81958</v>
      </c>
      <c r="Y186">
        <v>149.51658599999999</v>
      </c>
      <c r="Z186">
        <v>154.79290800000001</v>
      </c>
      <c r="AA186">
        <v>160.83462499999999</v>
      </c>
      <c r="AB186">
        <v>167.14756800000001</v>
      </c>
      <c r="AC186">
        <v>172.95483400000001</v>
      </c>
      <c r="AD186">
        <v>179.26191700000001</v>
      </c>
      <c r="AE186">
        <v>187.298035</v>
      </c>
      <c r="AF186">
        <v>193.80427599999999</v>
      </c>
      <c r="AG186">
        <v>201.59518399999999</v>
      </c>
      <c r="AH186">
        <v>209.149261</v>
      </c>
      <c r="AI186">
        <v>216.75636299999999</v>
      </c>
      <c r="AJ186" s="32">
        <v>3.9E-2</v>
      </c>
    </row>
    <row r="187" spans="1:36" x14ac:dyDescent="0.35">
      <c r="A187" t="s">
        <v>1291</v>
      </c>
      <c r="B187" t="s">
        <v>1292</v>
      </c>
      <c r="C187" t="s">
        <v>1293</v>
      </c>
      <c r="D187" t="s">
        <v>918</v>
      </c>
    </row>
    <row r="188" spans="1:36" x14ac:dyDescent="0.35">
      <c r="A188" t="s">
        <v>286</v>
      </c>
      <c r="B188" t="s">
        <v>1294</v>
      </c>
      <c r="C188" t="s">
        <v>1295</v>
      </c>
      <c r="D188" t="s">
        <v>918</v>
      </c>
      <c r="F188" t="s">
        <v>391</v>
      </c>
      <c r="G188">
        <v>5.2568450000000002</v>
      </c>
      <c r="H188">
        <v>10.585241</v>
      </c>
      <c r="I188">
        <v>15.176817</v>
      </c>
      <c r="J188">
        <v>18.837237999999999</v>
      </c>
      <c r="K188">
        <v>22.861284000000001</v>
      </c>
      <c r="L188">
        <v>26.611063000000001</v>
      </c>
      <c r="M188">
        <v>29.974789000000001</v>
      </c>
      <c r="N188">
        <v>33.809055000000001</v>
      </c>
      <c r="O188">
        <v>37.002979000000003</v>
      </c>
      <c r="P188">
        <v>40.899242000000001</v>
      </c>
      <c r="Q188">
        <v>44.338684000000001</v>
      </c>
      <c r="R188">
        <v>48.552151000000002</v>
      </c>
      <c r="S188">
        <v>52.770702</v>
      </c>
      <c r="T188">
        <v>56.226562000000001</v>
      </c>
      <c r="U188">
        <v>60.806292999999997</v>
      </c>
      <c r="V188">
        <v>65.550590999999997</v>
      </c>
      <c r="W188">
        <v>70.203513999999998</v>
      </c>
      <c r="X188">
        <v>75.927422000000007</v>
      </c>
      <c r="Y188">
        <v>81.658073000000002</v>
      </c>
      <c r="Z188">
        <v>87.121718999999999</v>
      </c>
      <c r="AA188">
        <v>93.276222000000004</v>
      </c>
      <c r="AB188">
        <v>99.947738999999999</v>
      </c>
      <c r="AC188">
        <v>105.69914199999999</v>
      </c>
      <c r="AD188">
        <v>112.768562</v>
      </c>
      <c r="AE188">
        <v>120.764503</v>
      </c>
      <c r="AF188">
        <v>127.586052</v>
      </c>
      <c r="AG188">
        <v>135.661179</v>
      </c>
      <c r="AH188">
        <v>143.59222399999999</v>
      </c>
      <c r="AI188">
        <v>151.10249300000001</v>
      </c>
      <c r="AJ188" t="s">
        <v>391</v>
      </c>
    </row>
    <row r="189" spans="1:36" x14ac:dyDescent="0.35">
      <c r="A189" t="s">
        <v>289</v>
      </c>
      <c r="B189" t="s">
        <v>1296</v>
      </c>
      <c r="C189" t="s">
        <v>1297</v>
      </c>
      <c r="D189" t="s">
        <v>918</v>
      </c>
      <c r="F189" t="s">
        <v>391</v>
      </c>
      <c r="G189">
        <v>5.2256289999999996</v>
      </c>
      <c r="H189">
        <v>10.520507</v>
      </c>
      <c r="I189">
        <v>15.170472999999999</v>
      </c>
      <c r="J189">
        <v>18.718782000000001</v>
      </c>
      <c r="K189">
        <v>22.385807</v>
      </c>
      <c r="L189">
        <v>26.121815000000002</v>
      </c>
      <c r="M189">
        <v>29.460024000000001</v>
      </c>
      <c r="N189">
        <v>32.596020000000003</v>
      </c>
      <c r="O189">
        <v>35.468696999999999</v>
      </c>
      <c r="P189">
        <v>39.515289000000003</v>
      </c>
      <c r="Q189">
        <v>42.726619999999997</v>
      </c>
      <c r="R189">
        <v>46.429256000000002</v>
      </c>
      <c r="S189">
        <v>50.433815000000003</v>
      </c>
      <c r="T189">
        <v>53.468674</v>
      </c>
      <c r="U189">
        <v>58.48077</v>
      </c>
      <c r="V189">
        <v>63.434249999999999</v>
      </c>
      <c r="W189">
        <v>67.724425999999994</v>
      </c>
      <c r="X189">
        <v>72.803534999999997</v>
      </c>
      <c r="Y189">
        <v>78.509643999999994</v>
      </c>
      <c r="Z189">
        <v>83.793480000000002</v>
      </c>
      <c r="AA189">
        <v>89.842667000000006</v>
      </c>
      <c r="AB189">
        <v>96.163094000000001</v>
      </c>
      <c r="AC189">
        <v>101.9786</v>
      </c>
      <c r="AD189">
        <v>108.294533</v>
      </c>
      <c r="AE189">
        <v>116.338593</v>
      </c>
      <c r="AF189">
        <v>122.87876900000001</v>
      </c>
      <c r="AG189">
        <v>130.67775</v>
      </c>
      <c r="AH189">
        <v>138.24073799999999</v>
      </c>
      <c r="AI189">
        <v>145.85569799999999</v>
      </c>
      <c r="AJ189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AEO Table 9 High OGS</vt:lpstr>
      <vt:lpstr>Fuel Prices</vt:lpstr>
      <vt:lpstr>Price Calculations</vt:lpstr>
      <vt:lpstr>Coal and Nuclear Calibration</vt:lpstr>
      <vt:lpstr>Gross Capacities</vt:lpstr>
      <vt:lpstr>jrc_potencia</vt:lpstr>
      <vt:lpstr>Table 3</vt:lpstr>
      <vt:lpstr>Table 9</vt:lpstr>
      <vt:lpstr>Weighting</vt:lpstr>
      <vt:lpstr>ARpUIiRC</vt:lpstr>
      <vt:lpstr>'Gross Capacities'!Print_Titles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Claire Trevisan</cp:lastModifiedBy>
  <dcterms:created xsi:type="dcterms:W3CDTF">2016-01-11T23:06:44Z</dcterms:created>
  <dcterms:modified xsi:type="dcterms:W3CDTF">2023-02-08T21:22:58Z</dcterms:modified>
</cp:coreProperties>
</file>