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lg\Dropbox\Energy Innovation IO\Deliverable IO files\EU\PoNDHbE\"/>
    </mc:Choice>
  </mc:AlternateContent>
  <xr:revisionPtr revIDLastSave="0" documentId="13_ncr:1_{8E2C69F9-2501-4595-9B92-807DFCF53461}" xr6:coauthVersionLast="46" xr6:coauthVersionMax="46" xr10:uidLastSave="{00000000-0000-0000-0000-000000000000}"/>
  <bookViews>
    <workbookView xWindow="765" yWindow="60" windowWidth="16320" windowHeight="20145" xr2:uid="{451D0B24-AF55-4E31-8A85-DA035DBAD1DC}"/>
  </bookViews>
  <sheets>
    <sheet name="About" sheetId="1" r:id="rId1"/>
    <sheet name="HM Treasury UK debt" sheetId="10" r:id="rId2"/>
    <sheet name="EUROSTAT summary" sheetId="11" r:id="rId3"/>
    <sheet name="EUROSTAT structure" sheetId="12" r:id="rId4"/>
    <sheet name="EUROSTAT data" sheetId="13" r:id="rId5"/>
    <sheet name="PoNDHb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4" l="1"/>
  <c r="B3" i="4"/>
  <c r="B47" i="13"/>
  <c r="B46" i="13"/>
  <c r="J41" i="13"/>
  <c r="B48" i="13" s="1"/>
  <c r="B5" i="4" s="1"/>
  <c r="H41" i="13"/>
  <c r="F41" i="13"/>
  <c r="C5" i="10"/>
</calcChain>
</file>

<file path=xl/sharedStrings.xml><?xml version="1.0" encoding="utf-8"?>
<sst xmlns="http://schemas.openxmlformats.org/spreadsheetml/2006/main" count="368" uniqueCount="107">
  <si>
    <t>labor and consumers</t>
  </si>
  <si>
    <t>nonenergy industries</t>
  </si>
  <si>
    <t>government</t>
  </si>
  <si>
    <t>foreign entities</t>
  </si>
  <si>
    <t>other energy suppliers</t>
  </si>
  <si>
    <t>electricity suppliers</t>
  </si>
  <si>
    <t>coal suppliers</t>
  </si>
  <si>
    <t>natural gas and petroleum suppliers</t>
  </si>
  <si>
    <t>biomass and biofuel suppliers</t>
  </si>
  <si>
    <t>Share of Debt Held</t>
  </si>
  <si>
    <t>Unit: dimensionless (% of debt held)</t>
  </si>
  <si>
    <t>2019</t>
  </si>
  <si>
    <t>Annual</t>
  </si>
  <si>
    <t>Total - all maturities</t>
  </si>
  <si>
    <t>Million euro</t>
  </si>
  <si>
    <t>Time</t>
  </si>
  <si>
    <t>Time frequency</t>
  </si>
  <si>
    <t>Maturity</t>
  </si>
  <si>
    <t>Unit of measure</t>
  </si>
  <si>
    <t>22/06/2020 11:00</t>
  </si>
  <si>
    <t>Rest of the world</t>
  </si>
  <si>
    <t>Households; non-profit institutions serving households</t>
  </si>
  <si>
    <t>Financial corporations</t>
  </si>
  <si>
    <t>Non-financial corporations</t>
  </si>
  <si>
    <t>:</t>
  </si>
  <si>
    <t/>
  </si>
  <si>
    <t>Overseas investors</t>
  </si>
  <si>
    <t>Financial instutitions</t>
  </si>
  <si>
    <t>House</t>
  </si>
  <si>
    <t>2016-2017 UK debt holders</t>
  </si>
  <si>
    <t>Government consolidated gross debt</t>
  </si>
  <si>
    <t>Sheet 1</t>
  </si>
  <si>
    <t>National accounts indicator (ESA 2010)</t>
  </si>
  <si>
    <t>Contents</t>
  </si>
  <si>
    <t>Eurostat</t>
  </si>
  <si>
    <t>Institutional source(s)</t>
  </si>
  <si>
    <t xml:space="preserve">Last change of data structure: </t>
  </si>
  <si>
    <t xml:space="preserve">Last update of data: </t>
  </si>
  <si>
    <t>-</t>
  </si>
  <si>
    <t xml:space="preserve">Description: </t>
  </si>
  <si>
    <t>Open in Data Browser</t>
  </si>
  <si>
    <t>Open product page</t>
  </si>
  <si>
    <t>General government debt [GOV_10DD_GGD__custom_831612]</t>
  </si>
  <si>
    <t>Sector</t>
  </si>
  <si>
    <t>Total economy and rest of the world</t>
  </si>
  <si>
    <t>United Kingdom</t>
  </si>
  <si>
    <t>Geopolitical entity (reporting)</t>
  </si>
  <si>
    <t>Norway</t>
  </si>
  <si>
    <t>Sweden</t>
  </si>
  <si>
    <t>Finland</t>
  </si>
  <si>
    <t>Slovakia</t>
  </si>
  <si>
    <t>Slovenia</t>
  </si>
  <si>
    <t>Romania</t>
  </si>
  <si>
    <t>Portugal</t>
  </si>
  <si>
    <t>Poland</t>
  </si>
  <si>
    <t>Austria</t>
  </si>
  <si>
    <t>Netherlands</t>
  </si>
  <si>
    <t>Malta</t>
  </si>
  <si>
    <t>Hungary</t>
  </si>
  <si>
    <t>Luxembourg</t>
  </si>
  <si>
    <t>Lithuania</t>
  </si>
  <si>
    <t>Latvia</t>
  </si>
  <si>
    <t>Cyprus</t>
  </si>
  <si>
    <t>Italy</t>
  </si>
  <si>
    <t>Croatia</t>
  </si>
  <si>
    <t>France</t>
  </si>
  <si>
    <t>Spain</t>
  </si>
  <si>
    <t>Greece</t>
  </si>
  <si>
    <t>Ireland</t>
  </si>
  <si>
    <t>Estonia</t>
  </si>
  <si>
    <t>Germany (until 1990 former territory of the FRG)</t>
  </si>
  <si>
    <t>Denmark</t>
  </si>
  <si>
    <t>Czechia</t>
  </si>
  <si>
    <t>Bulgaria</t>
  </si>
  <si>
    <t>Belgium</t>
  </si>
  <si>
    <t>Label</t>
  </si>
  <si>
    <t>Position</t>
  </si>
  <si>
    <t>Dimension</t>
  </si>
  <si>
    <t>Structure</t>
  </si>
  <si>
    <t>not available</t>
  </si>
  <si>
    <t>Special value</t>
  </si>
  <si>
    <t>GEO (Labels)</t>
  </si>
  <si>
    <t>SECTOR (Labels)</t>
  </si>
  <si>
    <t xml:space="preserve">Last updated: </t>
  </si>
  <si>
    <t xml:space="preserve">Dataset: </t>
  </si>
  <si>
    <t>Data extracted on 18/04/2021 02:21:16 from [ESTAT]</t>
  </si>
  <si>
    <t>Source:</t>
  </si>
  <si>
    <t>Notes</t>
  </si>
  <si>
    <r>
      <t xml:space="preserve">The percentages in this variable should </t>
    </r>
    <r>
      <rPr>
        <b/>
        <sz val="11"/>
        <color theme="1"/>
        <rFont val="Calibri"/>
        <family val="2"/>
        <scheme val="minor"/>
      </rPr>
      <t>exclude all intra-governmental debt</t>
    </r>
  </si>
  <si>
    <t>(e.g. government debt held by various government agencies, programs like</t>
  </si>
  <si>
    <t>social security, or other tiers of government, such as state or local governments).</t>
  </si>
  <si>
    <t>The percentages here should reflect only debt held by the public, also called</t>
  </si>
  <si>
    <t>"marketable debt."  This is because the EPS treats "government" as a single</t>
  </si>
  <si>
    <t>entity, and if government engages in increased deficit spending, it must</t>
  </si>
  <si>
    <t>obtain that money from somewhere (not just transfer it between various</t>
  </si>
  <si>
    <t>government departments or tiers), so we assume that incremental deficit spending</t>
  </si>
  <si>
    <t>caused by policy packages in the EPS is funded by debt held by the public.</t>
  </si>
  <si>
    <t>PoNDHbE Percent of National Debt Held by Entity</t>
  </si>
  <si>
    <t>EUROSTAT</t>
  </si>
  <si>
    <t>https://ec.europa.eu/eurostat/databrowser/view/NAIO_10_CP1610__custom_806876/default/table?lang=en</t>
  </si>
  <si>
    <t>Data brower</t>
  </si>
  <si>
    <t>HM Treasury, United Kingdom</t>
  </si>
  <si>
    <t>"Debt management report 2016-2017"</t>
  </si>
  <si>
    <t>https://www.dmo.gov.uk/media/2065/drmr1617.pdf</t>
  </si>
  <si>
    <t>Chart A.4</t>
  </si>
  <si>
    <t>UK data on apportionment by industry is from 2016-2017 (though base data is from 2019, as with the other countries).</t>
  </si>
  <si>
    <t>Eurostat and HM Treasury (UK)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</si>
</sst>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"/>
    <numFmt numFmtId="165" formatCode="#,##0.0"/>
    <numFmt numFmtId="166" formatCode="#,##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  <family val="2"/>
    </font>
    <font>
      <u/>
      <sz val="9"/>
      <color indexed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F6F6"/>
      </patternFill>
    </fill>
    <fill>
      <patternFill patternType="mediumGray">
        <bgColor indexed="22"/>
      </patternFill>
    </fill>
    <fill>
      <patternFill patternType="solid">
        <fgColor rgb="FF4669AF"/>
      </patternFill>
    </fill>
    <fill>
      <patternFill patternType="solid">
        <fgColor rgb="FFDCE6F1"/>
      </patternFill>
    </fill>
    <fill>
      <patternFill patternType="solid">
        <fgColor rgb="FF0096DC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6" fillId="0" borderId="0"/>
    <xf numFmtId="0" fontId="1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9" fontId="0" fillId="0" borderId="0" xfId="2" applyFont="1"/>
    <xf numFmtId="0" fontId="6" fillId="0" borderId="0" xfId="3"/>
    <xf numFmtId="0" fontId="6" fillId="3" borderId="0" xfId="3" applyFill="1"/>
    <xf numFmtId="165" fontId="6" fillId="0" borderId="0" xfId="3" applyNumberFormat="1"/>
    <xf numFmtId="9" fontId="6" fillId="0" borderId="0" xfId="2" applyFont="1"/>
    <xf numFmtId="0" fontId="7" fillId="2" borderId="0" xfId="3" applyFont="1" applyFill="1" applyAlignment="1">
      <alignment horizontal="left" vertical="center"/>
    </xf>
    <xf numFmtId="0" fontId="8" fillId="2" borderId="0" xfId="3" applyFont="1" applyFill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10" fillId="0" borderId="0" xfId="3" applyFont="1" applyAlignment="1">
      <alignment horizontal="left" vertical="center"/>
    </xf>
    <xf numFmtId="0" fontId="7" fillId="0" borderId="0" xfId="3" applyFont="1" applyAlignment="1">
      <alignment horizontal="left" vertical="top" wrapText="1"/>
    </xf>
    <xf numFmtId="0" fontId="10" fillId="2" borderId="0" xfId="3" applyFont="1" applyFill="1" applyAlignment="1">
      <alignment horizontal="left" vertical="center"/>
    </xf>
    <xf numFmtId="0" fontId="9" fillId="2" borderId="0" xfId="3" applyFont="1" applyFill="1" applyAlignment="1">
      <alignment horizontal="left" vertical="center"/>
    </xf>
    <xf numFmtId="3" fontId="7" fillId="0" borderId="0" xfId="3" applyNumberFormat="1" applyFont="1" applyAlignment="1">
      <alignment horizontal="right" vertical="center" shrinkToFit="1"/>
    </xf>
    <xf numFmtId="164" fontId="7" fillId="0" borderId="0" xfId="3" applyNumberFormat="1" applyFont="1" applyAlignment="1">
      <alignment horizontal="right" vertical="center" shrinkToFit="1"/>
    </xf>
    <xf numFmtId="0" fontId="10" fillId="5" borderId="1" xfId="3" applyFont="1" applyFill="1" applyBorder="1" applyAlignment="1">
      <alignment horizontal="left" vertical="center"/>
    </xf>
    <xf numFmtId="3" fontId="7" fillId="2" borderId="0" xfId="3" applyNumberFormat="1" applyFont="1" applyFill="1" applyAlignment="1">
      <alignment horizontal="right" vertical="center" shrinkToFit="1"/>
    </xf>
    <xf numFmtId="164" fontId="7" fillId="2" borderId="0" xfId="3" applyNumberFormat="1" applyFont="1" applyFill="1" applyAlignment="1">
      <alignment horizontal="right" vertical="center" shrinkToFit="1"/>
    </xf>
    <xf numFmtId="165" fontId="7" fillId="2" borderId="0" xfId="3" applyNumberFormat="1" applyFont="1" applyFill="1" applyAlignment="1">
      <alignment horizontal="right" vertical="center" shrinkToFit="1"/>
    </xf>
    <xf numFmtId="165" fontId="7" fillId="0" borderId="0" xfId="3" applyNumberFormat="1" applyFont="1" applyAlignment="1">
      <alignment horizontal="right" vertical="center" shrinkToFit="1"/>
    </xf>
    <xf numFmtId="0" fontId="10" fillId="6" borderId="1" xfId="3" applyFont="1" applyFill="1" applyBorder="1" applyAlignment="1">
      <alignment horizontal="left" vertical="center"/>
    </xf>
    <xf numFmtId="0" fontId="11" fillId="4" borderId="1" xfId="3" applyFont="1" applyFill="1" applyBorder="1" applyAlignment="1">
      <alignment horizontal="right" vertical="center"/>
    </xf>
    <xf numFmtId="166" fontId="7" fillId="0" borderId="0" xfId="3" applyNumberFormat="1" applyFont="1" applyAlignment="1">
      <alignment horizontal="right" vertical="center" shrinkToFit="1"/>
    </xf>
    <xf numFmtId="0" fontId="7" fillId="0" borderId="0" xfId="3" applyFont="1" applyAlignment="1">
      <alignment horizontal="left" vertical="top" wrapText="1"/>
    </xf>
    <xf numFmtId="0" fontId="6" fillId="0" borderId="0" xfId="3"/>
    <xf numFmtId="0" fontId="11" fillId="4" borderId="1" xfId="3" applyFont="1" applyFill="1" applyBorder="1" applyAlignment="1">
      <alignment horizontal="left" vertical="center"/>
    </xf>
    <xf numFmtId="0" fontId="1" fillId="0" borderId="0" xfId="0" applyFont="1"/>
    <xf numFmtId="0" fontId="12" fillId="0" borderId="0" xfId="4"/>
    <xf numFmtId="0" fontId="13" fillId="0" borderId="0" xfId="0" applyFont="1" applyAlignment="1">
      <alignment horizontal="left"/>
    </xf>
    <xf numFmtId="0" fontId="0" fillId="0" borderId="0" xfId="0" applyFont="1"/>
  </cellXfs>
  <cellStyles count="5">
    <cellStyle name="Hyperlink" xfId="4" builtinId="8"/>
    <cellStyle name="Normal" xfId="0" builtinId="0"/>
    <cellStyle name="Normal 2" xfId="1" xr:uid="{00B5581E-B353-45CF-825C-BCADC57BBDF5}"/>
    <cellStyle name="Normal 3" xfId="3" xr:uid="{E3A53BD8-E72B-4E60-9A25-C1B3948A223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365515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71971AA6-E3CD-4330-9796-B9A73E9F8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90315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eurostat/databrowser/view/NAIO_10_CP1610__custom_806876/default/table?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GOV_10DD_GGD__custom_831612/default/table" TargetMode="External"/><Relationship Id="rId1" Type="http://schemas.openxmlformats.org/officeDocument/2006/relationships/hyperlink" Target="https://ec.europa.eu/eurostat/databrowser/product/page/GOV_10DD_GGD__custom_8316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1D97-709F-4BD1-B350-8CFE7D780BAB}">
  <sheetPr>
    <tabColor theme="9" tint="0.59999389629810485"/>
  </sheetPr>
  <dimension ref="A1:B26"/>
  <sheetViews>
    <sheetView tabSelected="1" workbookViewId="0">
      <selection activeCell="E26" sqref="E26"/>
    </sheetView>
  </sheetViews>
  <sheetFormatPr defaultRowHeight="15" x14ac:dyDescent="0.25"/>
  <sheetData>
    <row r="1" spans="1:2" x14ac:dyDescent="0.25">
      <c r="A1" s="30" t="s">
        <v>97</v>
      </c>
    </row>
    <row r="3" spans="1:2" x14ac:dyDescent="0.25">
      <c r="A3" s="30" t="s">
        <v>86</v>
      </c>
      <c r="B3" t="s">
        <v>98</v>
      </c>
    </row>
    <row r="4" spans="1:2" x14ac:dyDescent="0.25">
      <c r="B4" s="32">
        <v>2021</v>
      </c>
    </row>
    <row r="5" spans="1:2" x14ac:dyDescent="0.25">
      <c r="B5" t="s">
        <v>100</v>
      </c>
    </row>
    <row r="6" spans="1:2" x14ac:dyDescent="0.25">
      <c r="B6" s="31" t="s">
        <v>99</v>
      </c>
    </row>
    <row r="7" spans="1:2" x14ac:dyDescent="0.25">
      <c r="B7" t="s">
        <v>42</v>
      </c>
    </row>
    <row r="9" spans="1:2" x14ac:dyDescent="0.25">
      <c r="B9" t="s">
        <v>101</v>
      </c>
    </row>
    <row r="10" spans="1:2" x14ac:dyDescent="0.25">
      <c r="B10" t="s">
        <v>102</v>
      </c>
    </row>
    <row r="11" spans="1:2" x14ac:dyDescent="0.25">
      <c r="B11" s="31" t="s">
        <v>103</v>
      </c>
    </row>
    <row r="12" spans="1:2" x14ac:dyDescent="0.25">
      <c r="B12" t="s">
        <v>104</v>
      </c>
    </row>
    <row r="14" spans="1:2" x14ac:dyDescent="0.25">
      <c r="A14" s="30" t="s">
        <v>87</v>
      </c>
    </row>
    <row r="15" spans="1:2" x14ac:dyDescent="0.25">
      <c r="A15" s="33" t="s">
        <v>106</v>
      </c>
    </row>
    <row r="16" spans="1:2" x14ac:dyDescent="0.25">
      <c r="A16" t="s">
        <v>105</v>
      </c>
    </row>
    <row r="17" spans="1:1" x14ac:dyDescent="0.25">
      <c r="A17" s="30"/>
    </row>
    <row r="18" spans="1:1" x14ac:dyDescent="0.25">
      <c r="A18" t="s">
        <v>88</v>
      </c>
    </row>
    <row r="19" spans="1:1" x14ac:dyDescent="0.25">
      <c r="A19" t="s">
        <v>89</v>
      </c>
    </row>
    <row r="20" spans="1:1" x14ac:dyDescent="0.25">
      <c r="A20" t="s">
        <v>90</v>
      </c>
    </row>
    <row r="21" spans="1:1" x14ac:dyDescent="0.25">
      <c r="A21" t="s">
        <v>91</v>
      </c>
    </row>
    <row r="22" spans="1:1" x14ac:dyDescent="0.25">
      <c r="A22" t="s">
        <v>92</v>
      </c>
    </row>
    <row r="23" spans="1:1" x14ac:dyDescent="0.25">
      <c r="A23" t="s">
        <v>93</v>
      </c>
    </row>
    <row r="24" spans="1:1" x14ac:dyDescent="0.25">
      <c r="A24" t="s">
        <v>94</v>
      </c>
    </row>
    <row r="25" spans="1:1" x14ac:dyDescent="0.25">
      <c r="A25" t="s">
        <v>95</v>
      </c>
    </row>
    <row r="26" spans="1:1" x14ac:dyDescent="0.25">
      <c r="A26" t="s">
        <v>96</v>
      </c>
    </row>
  </sheetData>
  <hyperlinks>
    <hyperlink ref="B6" r:id="rId1" xr:uid="{328DB63F-2988-482E-BEEE-BC96AAD5E73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0862-3945-466D-875D-3FE4993604E9}">
  <sheetPr>
    <tabColor theme="9" tint="0.59999389629810485"/>
  </sheetPr>
  <dimension ref="B2:C7"/>
  <sheetViews>
    <sheetView workbookViewId="0">
      <selection activeCell="C7" sqref="C7"/>
    </sheetView>
  </sheetViews>
  <sheetFormatPr defaultRowHeight="15" x14ac:dyDescent="0.25"/>
  <cols>
    <col min="2" max="2" width="29" customWidth="1"/>
  </cols>
  <sheetData>
    <row r="2" spans="2:3" x14ac:dyDescent="0.25">
      <c r="B2" t="s">
        <v>29</v>
      </c>
    </row>
    <row r="5" spans="2:3" x14ac:dyDescent="0.25">
      <c r="B5" t="s">
        <v>27</v>
      </c>
      <c r="C5">
        <f>0.23+0.09+0.28</f>
        <v>0.60000000000000009</v>
      </c>
    </row>
    <row r="6" spans="2:3" x14ac:dyDescent="0.25">
      <c r="B6" t="s">
        <v>26</v>
      </c>
      <c r="C6">
        <v>0.26</v>
      </c>
    </row>
    <row r="7" spans="2:3" x14ac:dyDescent="0.25">
      <c r="B7" t="s">
        <v>28</v>
      </c>
      <c r="C7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69D7-8E46-477C-8558-C7B5C0AE1DA8}">
  <sheetPr>
    <tabColor theme="9" tint="0.59999389629810485"/>
  </sheetPr>
  <dimension ref="A6:O17"/>
  <sheetViews>
    <sheetView showGridLines="0" workbookViewId="0">
      <selection activeCell="B7" sqref="B7"/>
    </sheetView>
  </sheetViews>
  <sheetFormatPr defaultRowHeight="15" x14ac:dyDescent="0.25"/>
  <cols>
    <col min="1" max="1" width="19.85546875" style="5" customWidth="1"/>
    <col min="2" max="2" width="10.42578125" style="5" customWidth="1"/>
    <col min="3" max="3" width="41.7109375" style="5" customWidth="1"/>
    <col min="4" max="4" width="17.7109375" style="5" customWidth="1"/>
    <col min="5" max="5" width="16" style="5" customWidth="1"/>
    <col min="6" max="6" width="17.28515625" style="5" customWidth="1"/>
    <col min="7" max="7" width="6.28515625" style="5" customWidth="1"/>
    <col min="8" max="16384" width="9.140625" style="5"/>
  </cols>
  <sheetData>
    <row r="6" spans="1:15" x14ac:dyDescent="0.25">
      <c r="A6" s="11" t="s">
        <v>42</v>
      </c>
    </row>
    <row r="7" spans="1:15" x14ac:dyDescent="0.25">
      <c r="A7" s="10" t="s">
        <v>41</v>
      </c>
      <c r="B7" s="10" t="s">
        <v>40</v>
      </c>
    </row>
    <row r="8" spans="1:15" ht="42.75" customHeight="1" x14ac:dyDescent="0.25">
      <c r="A8" s="14" t="s">
        <v>39</v>
      </c>
      <c r="B8" s="27" t="s">
        <v>38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</row>
    <row r="10" spans="1:15" x14ac:dyDescent="0.25">
      <c r="A10" s="12" t="s">
        <v>37</v>
      </c>
      <c r="D10" s="12" t="s">
        <v>19</v>
      </c>
    </row>
    <row r="11" spans="1:15" x14ac:dyDescent="0.25">
      <c r="A11" s="12" t="s">
        <v>36</v>
      </c>
      <c r="D11" s="12" t="s">
        <v>19</v>
      </c>
    </row>
    <row r="13" spans="1:15" x14ac:dyDescent="0.25">
      <c r="B13" s="13" t="s">
        <v>35</v>
      </c>
    </row>
    <row r="14" spans="1:15" x14ac:dyDescent="0.25">
      <c r="C14" s="12" t="s">
        <v>34</v>
      </c>
    </row>
    <row r="16" spans="1:15" x14ac:dyDescent="0.25">
      <c r="B16" s="11" t="s">
        <v>33</v>
      </c>
      <c r="C16" s="11" t="s">
        <v>32</v>
      </c>
      <c r="D16" s="11" t="s">
        <v>18</v>
      </c>
      <c r="E16" s="11" t="s">
        <v>17</v>
      </c>
      <c r="F16" s="11" t="s">
        <v>16</v>
      </c>
      <c r="G16" s="11" t="s">
        <v>15</v>
      </c>
    </row>
    <row r="17" spans="2:7" x14ac:dyDescent="0.25">
      <c r="B17" s="10" t="s">
        <v>31</v>
      </c>
      <c r="C17" s="9" t="s">
        <v>30</v>
      </c>
      <c r="D17" s="9" t="s">
        <v>14</v>
      </c>
      <c r="E17" s="9" t="s">
        <v>13</v>
      </c>
      <c r="F17" s="9" t="s">
        <v>12</v>
      </c>
      <c r="G17" s="9" t="s">
        <v>11</v>
      </c>
    </row>
  </sheetData>
  <mergeCells count="1">
    <mergeCell ref="B8:O8"/>
  </mergeCells>
  <hyperlinks>
    <hyperlink ref="A7" r:id="rId1" xr:uid="{2523F800-711C-4A9D-B41B-BEC7449C44B9}"/>
    <hyperlink ref="B7" r:id="rId2" xr:uid="{C5BC953E-C1EC-4911-8268-6FAA364EC78E}"/>
    <hyperlink ref="B17" location="'Sheet 1'!A1" display="Sheet 1" xr:uid="{257669DD-21D7-4938-9171-14F6186CFF9C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0435D-9FC4-4129-89A8-419358C7DC31}">
  <sheetPr>
    <tabColor theme="9" tint="0.59999389629810485"/>
  </sheetPr>
  <dimension ref="A1:C42"/>
  <sheetViews>
    <sheetView showGridLines="0" workbookViewId="0">
      <selection activeCell="D48" sqref="D48"/>
    </sheetView>
  </sheetViews>
  <sheetFormatPr defaultRowHeight="15" x14ac:dyDescent="0.25"/>
  <cols>
    <col min="1" max="1" width="9.140625" style="5"/>
    <col min="2" max="2" width="30.28515625" style="5" customWidth="1"/>
    <col min="3" max="3" width="41.7109375" style="5" customWidth="1"/>
    <col min="4" max="16384" width="9.140625" style="5"/>
  </cols>
  <sheetData>
    <row r="1" spans="1:3" x14ac:dyDescent="0.25">
      <c r="A1" s="13" t="s">
        <v>78</v>
      </c>
    </row>
    <row r="2" spans="1:3" x14ac:dyDescent="0.25">
      <c r="B2" s="16" t="s">
        <v>77</v>
      </c>
      <c r="C2" s="16" t="s">
        <v>76</v>
      </c>
    </row>
    <row r="3" spans="1:3" x14ac:dyDescent="0.25">
      <c r="B3" s="15" t="s">
        <v>75</v>
      </c>
      <c r="C3" s="15" t="s">
        <v>75</v>
      </c>
    </row>
    <row r="4" spans="1:3" x14ac:dyDescent="0.25">
      <c r="B4" s="12" t="s">
        <v>32</v>
      </c>
      <c r="C4" s="12" t="s">
        <v>30</v>
      </c>
    </row>
    <row r="5" spans="1:3" x14ac:dyDescent="0.25">
      <c r="B5" s="9" t="s">
        <v>46</v>
      </c>
      <c r="C5" s="9" t="s">
        <v>74</v>
      </c>
    </row>
    <row r="6" spans="1:3" x14ac:dyDescent="0.25">
      <c r="B6" s="12" t="s">
        <v>46</v>
      </c>
      <c r="C6" s="12" t="s">
        <v>73</v>
      </c>
    </row>
    <row r="7" spans="1:3" x14ac:dyDescent="0.25">
      <c r="B7" s="9" t="s">
        <v>46</v>
      </c>
      <c r="C7" s="9" t="s">
        <v>72</v>
      </c>
    </row>
    <row r="8" spans="1:3" x14ac:dyDescent="0.25">
      <c r="B8" s="12" t="s">
        <v>46</v>
      </c>
      <c r="C8" s="12" t="s">
        <v>71</v>
      </c>
    </row>
    <row r="9" spans="1:3" x14ac:dyDescent="0.25">
      <c r="B9" s="9" t="s">
        <v>46</v>
      </c>
      <c r="C9" s="9" t="s">
        <v>70</v>
      </c>
    </row>
    <row r="10" spans="1:3" x14ac:dyDescent="0.25">
      <c r="B10" s="12" t="s">
        <v>46</v>
      </c>
      <c r="C10" s="12" t="s">
        <v>69</v>
      </c>
    </row>
    <row r="11" spans="1:3" x14ac:dyDescent="0.25">
      <c r="B11" s="9" t="s">
        <v>46</v>
      </c>
      <c r="C11" s="9" t="s">
        <v>68</v>
      </c>
    </row>
    <row r="12" spans="1:3" x14ac:dyDescent="0.25">
      <c r="B12" s="12" t="s">
        <v>46</v>
      </c>
      <c r="C12" s="12" t="s">
        <v>67</v>
      </c>
    </row>
    <row r="13" spans="1:3" x14ac:dyDescent="0.25">
      <c r="B13" s="9" t="s">
        <v>46</v>
      </c>
      <c r="C13" s="9" t="s">
        <v>66</v>
      </c>
    </row>
    <row r="14" spans="1:3" x14ac:dyDescent="0.25">
      <c r="B14" s="12" t="s">
        <v>46</v>
      </c>
      <c r="C14" s="12" t="s">
        <v>65</v>
      </c>
    </row>
    <row r="15" spans="1:3" x14ac:dyDescent="0.25">
      <c r="B15" s="9" t="s">
        <v>46</v>
      </c>
      <c r="C15" s="9" t="s">
        <v>64</v>
      </c>
    </row>
    <row r="16" spans="1:3" x14ac:dyDescent="0.25">
      <c r="B16" s="12" t="s">
        <v>46</v>
      </c>
      <c r="C16" s="12" t="s">
        <v>63</v>
      </c>
    </row>
    <row r="17" spans="2:3" x14ac:dyDescent="0.25">
      <c r="B17" s="9" t="s">
        <v>46</v>
      </c>
      <c r="C17" s="9" t="s">
        <v>62</v>
      </c>
    </row>
    <row r="18" spans="2:3" x14ac:dyDescent="0.25">
      <c r="B18" s="12" t="s">
        <v>46</v>
      </c>
      <c r="C18" s="12" t="s">
        <v>61</v>
      </c>
    </row>
    <row r="19" spans="2:3" x14ac:dyDescent="0.25">
      <c r="B19" s="9" t="s">
        <v>46</v>
      </c>
      <c r="C19" s="9" t="s">
        <v>60</v>
      </c>
    </row>
    <row r="20" spans="2:3" x14ac:dyDescent="0.25">
      <c r="B20" s="12" t="s">
        <v>46</v>
      </c>
      <c r="C20" s="12" t="s">
        <v>59</v>
      </c>
    </row>
    <row r="21" spans="2:3" x14ac:dyDescent="0.25">
      <c r="B21" s="9" t="s">
        <v>46</v>
      </c>
      <c r="C21" s="9" t="s">
        <v>58</v>
      </c>
    </row>
    <row r="22" spans="2:3" x14ac:dyDescent="0.25">
      <c r="B22" s="12" t="s">
        <v>46</v>
      </c>
      <c r="C22" s="12" t="s">
        <v>57</v>
      </c>
    </row>
    <row r="23" spans="2:3" x14ac:dyDescent="0.25">
      <c r="B23" s="9" t="s">
        <v>46</v>
      </c>
      <c r="C23" s="9" t="s">
        <v>56</v>
      </c>
    </row>
    <row r="24" spans="2:3" x14ac:dyDescent="0.25">
      <c r="B24" s="12" t="s">
        <v>46</v>
      </c>
      <c r="C24" s="12" t="s">
        <v>55</v>
      </c>
    </row>
    <row r="25" spans="2:3" x14ac:dyDescent="0.25">
      <c r="B25" s="9" t="s">
        <v>46</v>
      </c>
      <c r="C25" s="9" t="s">
        <v>54</v>
      </c>
    </row>
    <row r="26" spans="2:3" x14ac:dyDescent="0.25">
      <c r="B26" s="12" t="s">
        <v>46</v>
      </c>
      <c r="C26" s="12" t="s">
        <v>53</v>
      </c>
    </row>
    <row r="27" spans="2:3" x14ac:dyDescent="0.25">
      <c r="B27" s="9" t="s">
        <v>46</v>
      </c>
      <c r="C27" s="9" t="s">
        <v>52</v>
      </c>
    </row>
    <row r="28" spans="2:3" x14ac:dyDescent="0.25">
      <c r="B28" s="12" t="s">
        <v>46</v>
      </c>
      <c r="C28" s="12" t="s">
        <v>51</v>
      </c>
    </row>
    <row r="29" spans="2:3" x14ac:dyDescent="0.25">
      <c r="B29" s="9" t="s">
        <v>46</v>
      </c>
      <c r="C29" s="9" t="s">
        <v>50</v>
      </c>
    </row>
    <row r="30" spans="2:3" x14ac:dyDescent="0.25">
      <c r="B30" s="12" t="s">
        <v>46</v>
      </c>
      <c r="C30" s="12" t="s">
        <v>49</v>
      </c>
    </row>
    <row r="31" spans="2:3" x14ac:dyDescent="0.25">
      <c r="B31" s="9" t="s">
        <v>46</v>
      </c>
      <c r="C31" s="9" t="s">
        <v>48</v>
      </c>
    </row>
    <row r="32" spans="2:3" x14ac:dyDescent="0.25">
      <c r="B32" s="12" t="s">
        <v>46</v>
      </c>
      <c r="C32" s="12" t="s">
        <v>47</v>
      </c>
    </row>
    <row r="33" spans="2:3" x14ac:dyDescent="0.25">
      <c r="B33" s="9" t="s">
        <v>46</v>
      </c>
      <c r="C33" s="9" t="s">
        <v>45</v>
      </c>
    </row>
    <row r="34" spans="2:3" x14ac:dyDescent="0.25">
      <c r="B34" s="12" t="s">
        <v>18</v>
      </c>
      <c r="C34" s="12" t="s">
        <v>14</v>
      </c>
    </row>
    <row r="35" spans="2:3" x14ac:dyDescent="0.25">
      <c r="B35" s="9" t="s">
        <v>17</v>
      </c>
      <c r="C35" s="9" t="s">
        <v>13</v>
      </c>
    </row>
    <row r="36" spans="2:3" x14ac:dyDescent="0.25">
      <c r="B36" s="12" t="s">
        <v>16</v>
      </c>
      <c r="C36" s="12" t="s">
        <v>12</v>
      </c>
    </row>
    <row r="37" spans="2:3" x14ac:dyDescent="0.25">
      <c r="B37" s="9" t="s">
        <v>15</v>
      </c>
      <c r="C37" s="9" t="s">
        <v>11</v>
      </c>
    </row>
    <row r="38" spans="2:3" x14ac:dyDescent="0.25">
      <c r="B38" s="12" t="s">
        <v>43</v>
      </c>
      <c r="C38" s="12" t="s">
        <v>44</v>
      </c>
    </row>
    <row r="39" spans="2:3" x14ac:dyDescent="0.25">
      <c r="B39" s="9" t="s">
        <v>43</v>
      </c>
      <c r="C39" s="9" t="s">
        <v>23</v>
      </c>
    </row>
    <row r="40" spans="2:3" x14ac:dyDescent="0.25">
      <c r="B40" s="12" t="s">
        <v>43</v>
      </c>
      <c r="C40" s="12" t="s">
        <v>22</v>
      </c>
    </row>
    <row r="41" spans="2:3" x14ac:dyDescent="0.25">
      <c r="B41" s="9" t="s">
        <v>43</v>
      </c>
      <c r="C41" s="9" t="s">
        <v>21</v>
      </c>
    </row>
    <row r="42" spans="2:3" x14ac:dyDescent="0.25">
      <c r="B42" s="12" t="s">
        <v>43</v>
      </c>
      <c r="C42" s="12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6892-0F29-4090-8AC6-F89B74DDF476}">
  <sheetPr>
    <tabColor theme="9" tint="0.59999389629810485"/>
  </sheetPr>
  <dimension ref="A1:L48"/>
  <sheetViews>
    <sheetView workbookViewId="0">
      <pane xSplit="1" ySplit="12" topLeftCell="B13" activePane="bottomRight" state="frozen"/>
      <selection activeCell="D48" sqref="D48"/>
      <selection pane="topRight" activeCell="D48" sqref="D48"/>
      <selection pane="bottomLeft" activeCell="D48" sqref="D48"/>
      <selection pane="bottomRight" activeCell="D48" sqref="D48"/>
    </sheetView>
  </sheetViews>
  <sheetFormatPr defaultRowHeight="11.45" customHeight="1" x14ac:dyDescent="0.25"/>
  <cols>
    <col min="1" max="1" width="29.85546875" style="5" customWidth="1"/>
    <col min="2" max="2" width="19.85546875" style="5" customWidth="1"/>
    <col min="3" max="3" width="5" style="5" customWidth="1"/>
    <col min="4" max="4" width="19.85546875" style="5" customWidth="1"/>
    <col min="5" max="5" width="5" style="5" customWidth="1"/>
    <col min="6" max="6" width="19.85546875" style="5" customWidth="1"/>
    <col min="7" max="7" width="5" style="5" customWidth="1"/>
    <col min="8" max="8" width="19.85546875" style="5" customWidth="1"/>
    <col min="9" max="9" width="5" style="5" customWidth="1"/>
    <col min="10" max="10" width="17" style="5" customWidth="1"/>
    <col min="11" max="11" width="5" style="5" customWidth="1"/>
    <col min="12" max="16384" width="9.140625" style="5"/>
  </cols>
  <sheetData>
    <row r="1" spans="1:12" x14ac:dyDescent="0.25">
      <c r="A1" s="12" t="s">
        <v>85</v>
      </c>
    </row>
    <row r="2" spans="1:12" x14ac:dyDescent="0.25">
      <c r="A2" s="12" t="s">
        <v>84</v>
      </c>
      <c r="B2" s="13" t="s">
        <v>42</v>
      </c>
    </row>
    <row r="3" spans="1:12" x14ac:dyDescent="0.25">
      <c r="A3" s="12" t="s">
        <v>83</v>
      </c>
      <c r="B3" s="12" t="s">
        <v>19</v>
      </c>
    </row>
    <row r="5" spans="1:12" x14ac:dyDescent="0.25">
      <c r="A5" s="13" t="s">
        <v>16</v>
      </c>
      <c r="C5" s="12" t="s">
        <v>12</v>
      </c>
    </row>
    <row r="6" spans="1:12" x14ac:dyDescent="0.25">
      <c r="A6" s="13" t="s">
        <v>32</v>
      </c>
      <c r="C6" s="12" t="s">
        <v>30</v>
      </c>
    </row>
    <row r="7" spans="1:12" x14ac:dyDescent="0.25">
      <c r="A7" s="13" t="s">
        <v>17</v>
      </c>
      <c r="C7" s="12" t="s">
        <v>13</v>
      </c>
    </row>
    <row r="8" spans="1:12" x14ac:dyDescent="0.25">
      <c r="A8" s="13" t="s">
        <v>18</v>
      </c>
      <c r="C8" s="12" t="s">
        <v>14</v>
      </c>
    </row>
    <row r="9" spans="1:12" x14ac:dyDescent="0.25">
      <c r="A9" s="13" t="s">
        <v>15</v>
      </c>
      <c r="C9" s="12" t="s">
        <v>11</v>
      </c>
    </row>
    <row r="11" spans="1:12" x14ac:dyDescent="0.25">
      <c r="A11" s="25" t="s">
        <v>82</v>
      </c>
      <c r="B11" s="29" t="s">
        <v>44</v>
      </c>
      <c r="C11" s="29" t="s">
        <v>25</v>
      </c>
      <c r="D11" s="29" t="s">
        <v>23</v>
      </c>
      <c r="E11" s="29" t="s">
        <v>25</v>
      </c>
      <c r="F11" s="29" t="s">
        <v>22</v>
      </c>
      <c r="G11" s="29" t="s">
        <v>25</v>
      </c>
      <c r="H11" s="29" t="s">
        <v>21</v>
      </c>
      <c r="I11" s="29" t="s">
        <v>25</v>
      </c>
      <c r="J11" s="29" t="s">
        <v>20</v>
      </c>
      <c r="K11" s="29" t="s">
        <v>25</v>
      </c>
    </row>
    <row r="12" spans="1:12" x14ac:dyDescent="0.25">
      <c r="A12" s="24" t="s">
        <v>81</v>
      </c>
      <c r="B12" s="6" t="s">
        <v>25</v>
      </c>
      <c r="C12" s="6" t="s">
        <v>25</v>
      </c>
      <c r="D12" s="6" t="s">
        <v>25</v>
      </c>
      <c r="E12" s="6" t="s">
        <v>25</v>
      </c>
      <c r="F12" s="6" t="s">
        <v>25</v>
      </c>
      <c r="G12" s="6" t="s">
        <v>25</v>
      </c>
      <c r="H12" s="6" t="s">
        <v>25</v>
      </c>
      <c r="I12" s="6" t="s">
        <v>25</v>
      </c>
      <c r="J12" s="6" t="s">
        <v>25</v>
      </c>
      <c r="K12" s="6" t="s">
        <v>25</v>
      </c>
    </row>
    <row r="13" spans="1:12" x14ac:dyDescent="0.25">
      <c r="A13" s="19" t="s">
        <v>74</v>
      </c>
      <c r="B13" s="23">
        <v>467160</v>
      </c>
      <c r="C13" s="17" t="s">
        <v>25</v>
      </c>
      <c r="D13" s="23">
        <v>15799</v>
      </c>
      <c r="E13" s="17" t="s">
        <v>25</v>
      </c>
      <c r="F13" s="18">
        <v>190056.7</v>
      </c>
      <c r="G13" s="17" t="s">
        <v>25</v>
      </c>
      <c r="H13" s="18">
        <v>1023.9</v>
      </c>
      <c r="I13" s="17" t="s">
        <v>25</v>
      </c>
      <c r="J13" s="18">
        <v>260280.1</v>
      </c>
      <c r="K13" s="17" t="s">
        <v>25</v>
      </c>
      <c r="L13" s="7"/>
    </row>
    <row r="14" spans="1:12" x14ac:dyDescent="0.25">
      <c r="A14" s="19" t="s">
        <v>73</v>
      </c>
      <c r="B14" s="21">
        <v>12375.8</v>
      </c>
      <c r="C14" s="20" t="s">
        <v>25</v>
      </c>
      <c r="D14" s="21">
        <v>36.200000000000003</v>
      </c>
      <c r="E14" s="20" t="s">
        <v>25</v>
      </c>
      <c r="F14" s="21">
        <v>6834.1</v>
      </c>
      <c r="G14" s="20" t="s">
        <v>25</v>
      </c>
      <c r="H14" s="21">
        <v>72.7</v>
      </c>
      <c r="I14" s="20" t="s">
        <v>25</v>
      </c>
      <c r="J14" s="21">
        <v>5432.8</v>
      </c>
      <c r="K14" s="20" t="s">
        <v>25</v>
      </c>
      <c r="L14" s="7"/>
    </row>
    <row r="15" spans="1:12" x14ac:dyDescent="0.25">
      <c r="A15" s="19" t="s">
        <v>72</v>
      </c>
      <c r="B15" s="18">
        <v>68432.3</v>
      </c>
      <c r="C15" s="17" t="s">
        <v>25</v>
      </c>
      <c r="D15" s="18">
        <v>951.5</v>
      </c>
      <c r="E15" s="17" t="s">
        <v>25</v>
      </c>
      <c r="F15" s="18">
        <v>39070.5</v>
      </c>
      <c r="G15" s="17" t="s">
        <v>25</v>
      </c>
      <c r="H15" s="18">
        <v>714.9</v>
      </c>
      <c r="I15" s="17" t="s">
        <v>25</v>
      </c>
      <c r="J15" s="18">
        <v>27695.3</v>
      </c>
      <c r="K15" s="17" t="s">
        <v>25</v>
      </c>
      <c r="L15" s="7"/>
    </row>
    <row r="16" spans="1:12" x14ac:dyDescent="0.25">
      <c r="A16" s="19" t="s">
        <v>71</v>
      </c>
      <c r="B16" s="21">
        <v>103169.5</v>
      </c>
      <c r="C16" s="20" t="s">
        <v>25</v>
      </c>
      <c r="D16" s="21">
        <v>313.7</v>
      </c>
      <c r="E16" s="20" t="s">
        <v>25</v>
      </c>
      <c r="F16" s="21">
        <v>76056.7</v>
      </c>
      <c r="G16" s="20" t="s">
        <v>25</v>
      </c>
      <c r="H16" s="21">
        <v>212.3</v>
      </c>
      <c r="I16" s="20" t="s">
        <v>25</v>
      </c>
      <c r="J16" s="21">
        <v>26586.9</v>
      </c>
      <c r="K16" s="20" t="s">
        <v>25</v>
      </c>
      <c r="L16" s="7"/>
    </row>
    <row r="17" spans="1:12" x14ac:dyDescent="0.25">
      <c r="A17" s="19" t="s">
        <v>70</v>
      </c>
      <c r="B17" s="18">
        <v>2053033.4</v>
      </c>
      <c r="C17" s="17" t="s">
        <v>25</v>
      </c>
      <c r="D17" s="17" t="s">
        <v>24</v>
      </c>
      <c r="E17" s="17" t="s">
        <v>25</v>
      </c>
      <c r="F17" s="18">
        <v>1017276.7</v>
      </c>
      <c r="G17" s="17" t="s">
        <v>25</v>
      </c>
      <c r="H17" s="17" t="s">
        <v>24</v>
      </c>
      <c r="I17" s="17" t="s">
        <v>25</v>
      </c>
      <c r="J17" s="18">
        <v>992163.6</v>
      </c>
      <c r="K17" s="17" t="s">
        <v>25</v>
      </c>
      <c r="L17" s="7"/>
    </row>
    <row r="18" spans="1:12" x14ac:dyDescent="0.25">
      <c r="A18" s="19" t="s">
        <v>69</v>
      </c>
      <c r="B18" s="21">
        <v>2360.4</v>
      </c>
      <c r="C18" s="20" t="s">
        <v>25</v>
      </c>
      <c r="D18" s="21">
        <v>116.5</v>
      </c>
      <c r="E18" s="20" t="s">
        <v>25</v>
      </c>
      <c r="F18" s="21">
        <v>594.5</v>
      </c>
      <c r="G18" s="20" t="s">
        <v>25</v>
      </c>
      <c r="H18" s="21">
        <v>1.8</v>
      </c>
      <c r="I18" s="20" t="s">
        <v>25</v>
      </c>
      <c r="J18" s="21">
        <v>1647.6</v>
      </c>
      <c r="K18" s="20" t="s">
        <v>25</v>
      </c>
      <c r="L18" s="7"/>
    </row>
    <row r="19" spans="1:12" x14ac:dyDescent="0.25">
      <c r="A19" s="19" t="s">
        <v>68</v>
      </c>
      <c r="B19" s="18">
        <v>204043.6</v>
      </c>
      <c r="C19" s="17" t="s">
        <v>25</v>
      </c>
      <c r="D19" s="18">
        <v>153.6</v>
      </c>
      <c r="E19" s="17" t="s">
        <v>25</v>
      </c>
      <c r="F19" s="18">
        <v>59387.7</v>
      </c>
      <c r="G19" s="17" t="s">
        <v>25</v>
      </c>
      <c r="H19" s="18">
        <v>21575.5</v>
      </c>
      <c r="I19" s="17" t="s">
        <v>25</v>
      </c>
      <c r="J19" s="18">
        <v>122926.9</v>
      </c>
      <c r="K19" s="17" t="s">
        <v>25</v>
      </c>
      <c r="L19" s="7"/>
    </row>
    <row r="20" spans="1:12" x14ac:dyDescent="0.25">
      <c r="A20" s="19" t="s">
        <v>67</v>
      </c>
      <c r="B20" s="22">
        <v>331063</v>
      </c>
      <c r="C20" s="20" t="s">
        <v>25</v>
      </c>
      <c r="D20" s="20" t="s">
        <v>24</v>
      </c>
      <c r="E20" s="20" t="s">
        <v>25</v>
      </c>
      <c r="F20" s="20" t="s">
        <v>24</v>
      </c>
      <c r="G20" s="20" t="s">
        <v>25</v>
      </c>
      <c r="H20" s="20" t="s">
        <v>24</v>
      </c>
      <c r="I20" s="20" t="s">
        <v>25</v>
      </c>
      <c r="J20" s="20" t="s">
        <v>24</v>
      </c>
      <c r="K20" s="20" t="s">
        <v>25</v>
      </c>
      <c r="L20" s="7"/>
    </row>
    <row r="21" spans="1:12" x14ac:dyDescent="0.25">
      <c r="A21" s="19" t="s">
        <v>66</v>
      </c>
      <c r="B21" s="23">
        <v>1188862</v>
      </c>
      <c r="C21" s="17" t="s">
        <v>25</v>
      </c>
      <c r="D21" s="18">
        <v>1016.9</v>
      </c>
      <c r="E21" s="17" t="s">
        <v>25</v>
      </c>
      <c r="F21" s="18">
        <v>603566.69999999995</v>
      </c>
      <c r="G21" s="17" t="s">
        <v>25</v>
      </c>
      <c r="H21" s="18">
        <v>1419.7</v>
      </c>
      <c r="I21" s="17" t="s">
        <v>25</v>
      </c>
      <c r="J21" s="18">
        <v>582858.69999999995</v>
      </c>
      <c r="K21" s="17" t="s">
        <v>25</v>
      </c>
      <c r="L21" s="7"/>
    </row>
    <row r="22" spans="1:12" x14ac:dyDescent="0.25">
      <c r="A22" s="19" t="s">
        <v>65</v>
      </c>
      <c r="B22" s="22">
        <v>2380106</v>
      </c>
      <c r="C22" s="20" t="s">
        <v>25</v>
      </c>
      <c r="D22" s="21">
        <v>31057.4</v>
      </c>
      <c r="E22" s="20" t="s">
        <v>25</v>
      </c>
      <c r="F22" s="22">
        <v>1152095</v>
      </c>
      <c r="G22" s="20" t="s">
        <v>25</v>
      </c>
      <c r="H22" s="21">
        <v>1255.3</v>
      </c>
      <c r="I22" s="20" t="s">
        <v>25</v>
      </c>
      <c r="J22" s="21">
        <v>1195695.8999999999</v>
      </c>
      <c r="K22" s="20" t="s">
        <v>25</v>
      </c>
      <c r="L22" s="7"/>
    </row>
    <row r="23" spans="1:12" x14ac:dyDescent="0.25">
      <c r="A23" s="19" t="s">
        <v>64</v>
      </c>
      <c r="B23" s="23">
        <v>39387</v>
      </c>
      <c r="C23" s="17" t="s">
        <v>25</v>
      </c>
      <c r="D23" s="18">
        <v>83.9</v>
      </c>
      <c r="E23" s="17" t="s">
        <v>25</v>
      </c>
      <c r="F23" s="18">
        <v>26320.5</v>
      </c>
      <c r="G23" s="17" t="s">
        <v>25</v>
      </c>
      <c r="H23" s="18">
        <v>102.3</v>
      </c>
      <c r="I23" s="17" t="s">
        <v>25</v>
      </c>
      <c r="J23" s="18">
        <v>12880.3</v>
      </c>
      <c r="K23" s="17" t="s">
        <v>25</v>
      </c>
      <c r="L23" s="7"/>
    </row>
    <row r="24" spans="1:12" x14ac:dyDescent="0.25">
      <c r="A24" s="19" t="s">
        <v>63</v>
      </c>
      <c r="B24" s="21">
        <v>2409841.1</v>
      </c>
      <c r="C24" s="20" t="s">
        <v>25</v>
      </c>
      <c r="D24" s="21">
        <v>82003.100000000006</v>
      </c>
      <c r="E24" s="20" t="s">
        <v>25</v>
      </c>
      <c r="F24" s="21">
        <v>1509816.3</v>
      </c>
      <c r="G24" s="20" t="s">
        <v>25</v>
      </c>
      <c r="H24" s="21">
        <v>58421.9</v>
      </c>
      <c r="I24" s="20" t="s">
        <v>25</v>
      </c>
      <c r="J24" s="21">
        <v>759599.9</v>
      </c>
      <c r="K24" s="20" t="s">
        <v>25</v>
      </c>
      <c r="L24" s="7"/>
    </row>
    <row r="25" spans="1:12" x14ac:dyDescent="0.25">
      <c r="A25" s="19" t="s">
        <v>62</v>
      </c>
      <c r="B25" s="23">
        <v>20958</v>
      </c>
      <c r="C25" s="17" t="s">
        <v>25</v>
      </c>
      <c r="D25" s="18">
        <v>76.099999999999994</v>
      </c>
      <c r="E25" s="17" t="s">
        <v>25</v>
      </c>
      <c r="F25" s="18">
        <v>3388.8</v>
      </c>
      <c r="G25" s="17" t="s">
        <v>25</v>
      </c>
      <c r="H25" s="18">
        <v>711.2</v>
      </c>
      <c r="I25" s="17" t="s">
        <v>25</v>
      </c>
      <c r="J25" s="18">
        <v>16781.900000000001</v>
      </c>
      <c r="K25" s="17" t="s">
        <v>25</v>
      </c>
      <c r="L25" s="7"/>
    </row>
    <row r="26" spans="1:12" x14ac:dyDescent="0.25">
      <c r="A26" s="19" t="s">
        <v>61</v>
      </c>
      <c r="B26" s="21">
        <v>11244.5</v>
      </c>
      <c r="C26" s="20" t="s">
        <v>25</v>
      </c>
      <c r="D26" s="21">
        <v>185.4</v>
      </c>
      <c r="E26" s="20" t="s">
        <v>25</v>
      </c>
      <c r="F26" s="21">
        <v>2562.6999999999998</v>
      </c>
      <c r="G26" s="20" t="s">
        <v>25</v>
      </c>
      <c r="H26" s="21">
        <v>141.69999999999999</v>
      </c>
      <c r="I26" s="20" t="s">
        <v>25</v>
      </c>
      <c r="J26" s="21">
        <v>8354.7000000000007</v>
      </c>
      <c r="K26" s="20" t="s">
        <v>25</v>
      </c>
      <c r="L26" s="7"/>
    </row>
    <row r="27" spans="1:12" x14ac:dyDescent="0.25">
      <c r="A27" s="19" t="s">
        <v>60</v>
      </c>
      <c r="B27" s="18">
        <v>17523.7</v>
      </c>
      <c r="C27" s="17" t="s">
        <v>25</v>
      </c>
      <c r="D27" s="23">
        <v>68</v>
      </c>
      <c r="E27" s="17" t="s">
        <v>25</v>
      </c>
      <c r="F27" s="18">
        <v>4081.4</v>
      </c>
      <c r="G27" s="17" t="s">
        <v>25</v>
      </c>
      <c r="H27" s="18">
        <v>134.5</v>
      </c>
      <c r="I27" s="17" t="s">
        <v>25</v>
      </c>
      <c r="J27" s="18">
        <v>13239.9</v>
      </c>
      <c r="K27" s="17" t="s">
        <v>25</v>
      </c>
      <c r="L27" s="7"/>
    </row>
    <row r="28" spans="1:12" x14ac:dyDescent="0.25">
      <c r="A28" s="19" t="s">
        <v>59</v>
      </c>
      <c r="B28" s="21">
        <v>14012.8</v>
      </c>
      <c r="C28" s="20" t="s">
        <v>25</v>
      </c>
      <c r="D28" s="22">
        <v>0</v>
      </c>
      <c r="E28" s="20" t="s">
        <v>25</v>
      </c>
      <c r="F28" s="21">
        <v>7528.5</v>
      </c>
      <c r="G28" s="20" t="s">
        <v>25</v>
      </c>
      <c r="H28" s="21">
        <v>132.6</v>
      </c>
      <c r="I28" s="20" t="s">
        <v>25</v>
      </c>
      <c r="J28" s="21">
        <v>6351.7</v>
      </c>
      <c r="K28" s="20" t="s">
        <v>25</v>
      </c>
      <c r="L28" s="7"/>
    </row>
    <row r="29" spans="1:12" x14ac:dyDescent="0.25">
      <c r="A29" s="19" t="s">
        <v>58</v>
      </c>
      <c r="B29" s="18">
        <v>93910.9</v>
      </c>
      <c r="C29" s="17" t="s">
        <v>25</v>
      </c>
      <c r="D29" s="18">
        <v>937.1</v>
      </c>
      <c r="E29" s="17" t="s">
        <v>25</v>
      </c>
      <c r="F29" s="18">
        <v>36073.699999999997</v>
      </c>
      <c r="G29" s="17" t="s">
        <v>25</v>
      </c>
      <c r="H29" s="18">
        <v>25049.7</v>
      </c>
      <c r="I29" s="17" t="s">
        <v>25</v>
      </c>
      <c r="J29" s="18">
        <v>31850.400000000001</v>
      </c>
      <c r="K29" s="17" t="s">
        <v>25</v>
      </c>
      <c r="L29" s="7"/>
    </row>
    <row r="30" spans="1:12" x14ac:dyDescent="0.25">
      <c r="A30" s="19" t="s">
        <v>57</v>
      </c>
      <c r="B30" s="21">
        <v>5695.6</v>
      </c>
      <c r="C30" s="20" t="s">
        <v>25</v>
      </c>
      <c r="D30" s="21">
        <v>118.9</v>
      </c>
      <c r="E30" s="20" t="s">
        <v>25</v>
      </c>
      <c r="F30" s="21">
        <v>3373.3</v>
      </c>
      <c r="G30" s="20" t="s">
        <v>25</v>
      </c>
      <c r="H30" s="22">
        <v>1340</v>
      </c>
      <c r="I30" s="20" t="s">
        <v>25</v>
      </c>
      <c r="J30" s="21">
        <v>863.3</v>
      </c>
      <c r="K30" s="20" t="s">
        <v>25</v>
      </c>
      <c r="L30" s="7"/>
    </row>
    <row r="31" spans="1:12" x14ac:dyDescent="0.25">
      <c r="A31" s="19" t="s">
        <v>56</v>
      </c>
      <c r="B31" s="23">
        <v>394630</v>
      </c>
      <c r="C31" s="17" t="s">
        <v>25</v>
      </c>
      <c r="D31" s="23">
        <v>8739</v>
      </c>
      <c r="E31" s="17" t="s">
        <v>25</v>
      </c>
      <c r="F31" s="23">
        <v>227152</v>
      </c>
      <c r="G31" s="17" t="s">
        <v>25</v>
      </c>
      <c r="H31" s="23">
        <v>764</v>
      </c>
      <c r="I31" s="17" t="s">
        <v>25</v>
      </c>
      <c r="J31" s="23">
        <v>157975</v>
      </c>
      <c r="K31" s="17" t="s">
        <v>25</v>
      </c>
      <c r="L31" s="7"/>
    </row>
    <row r="32" spans="1:12" x14ac:dyDescent="0.25">
      <c r="A32" s="19" t="s">
        <v>55</v>
      </c>
      <c r="B32" s="21">
        <v>280425.8</v>
      </c>
      <c r="C32" s="20" t="s">
        <v>25</v>
      </c>
      <c r="D32" s="22">
        <v>293</v>
      </c>
      <c r="E32" s="20" t="s">
        <v>25</v>
      </c>
      <c r="F32" s="21">
        <v>91761.600000000006</v>
      </c>
      <c r="G32" s="20" t="s">
        <v>25</v>
      </c>
      <c r="H32" s="21">
        <v>1816.3</v>
      </c>
      <c r="I32" s="20" t="s">
        <v>25</v>
      </c>
      <c r="J32" s="21">
        <v>186554.9</v>
      </c>
      <c r="K32" s="20" t="s">
        <v>25</v>
      </c>
      <c r="L32" s="7"/>
    </row>
    <row r="33" spans="1:12" x14ac:dyDescent="0.25">
      <c r="A33" s="19" t="s">
        <v>54</v>
      </c>
      <c r="B33" s="18">
        <v>245518.2</v>
      </c>
      <c r="C33" s="17" t="s">
        <v>25</v>
      </c>
      <c r="D33" s="18">
        <v>7429.8</v>
      </c>
      <c r="E33" s="17" t="s">
        <v>25</v>
      </c>
      <c r="F33" s="18">
        <v>123002.5</v>
      </c>
      <c r="G33" s="17" t="s">
        <v>25</v>
      </c>
      <c r="H33" s="18">
        <v>6728.2</v>
      </c>
      <c r="I33" s="17" t="s">
        <v>25</v>
      </c>
      <c r="J33" s="18">
        <v>108357.8</v>
      </c>
      <c r="K33" s="17" t="s">
        <v>25</v>
      </c>
      <c r="L33" s="7"/>
    </row>
    <row r="34" spans="1:12" x14ac:dyDescent="0.25">
      <c r="A34" s="19" t="s">
        <v>53</v>
      </c>
      <c r="B34" s="21">
        <v>249980.3</v>
      </c>
      <c r="C34" s="20" t="s">
        <v>25</v>
      </c>
      <c r="D34" s="21">
        <v>2111.6999999999998</v>
      </c>
      <c r="E34" s="20" t="s">
        <v>25</v>
      </c>
      <c r="F34" s="21">
        <v>83902.399999999994</v>
      </c>
      <c r="G34" s="20" t="s">
        <v>25</v>
      </c>
      <c r="H34" s="21">
        <v>34618.1</v>
      </c>
      <c r="I34" s="20" t="s">
        <v>25</v>
      </c>
      <c r="J34" s="21">
        <v>129348.1</v>
      </c>
      <c r="K34" s="20" t="s">
        <v>25</v>
      </c>
      <c r="L34" s="7"/>
    </row>
    <row r="35" spans="1:12" x14ac:dyDescent="0.25">
      <c r="A35" s="19" t="s">
        <v>52</v>
      </c>
      <c r="B35" s="23">
        <v>78091</v>
      </c>
      <c r="C35" s="17" t="s">
        <v>25</v>
      </c>
      <c r="D35" s="18">
        <v>1880.6</v>
      </c>
      <c r="E35" s="17" t="s">
        <v>25</v>
      </c>
      <c r="F35" s="18">
        <v>38920.9</v>
      </c>
      <c r="G35" s="17" t="s">
        <v>25</v>
      </c>
      <c r="H35" s="18">
        <v>1134.7</v>
      </c>
      <c r="I35" s="17" t="s">
        <v>25</v>
      </c>
      <c r="J35" s="18">
        <v>36154.800000000003</v>
      </c>
      <c r="K35" s="17" t="s">
        <v>25</v>
      </c>
      <c r="L35" s="7"/>
    </row>
    <row r="36" spans="1:12" x14ac:dyDescent="0.25">
      <c r="A36" s="19" t="s">
        <v>51</v>
      </c>
      <c r="B36" s="21">
        <v>31744.400000000001</v>
      </c>
      <c r="C36" s="20" t="s">
        <v>25</v>
      </c>
      <c r="D36" s="21">
        <v>74.400000000000006</v>
      </c>
      <c r="E36" s="20" t="s">
        <v>25</v>
      </c>
      <c r="F36" s="21">
        <v>12246.6</v>
      </c>
      <c r="G36" s="20" t="s">
        <v>25</v>
      </c>
      <c r="H36" s="21">
        <v>23.1</v>
      </c>
      <c r="I36" s="20" t="s">
        <v>25</v>
      </c>
      <c r="J36" s="21">
        <v>19400.3</v>
      </c>
      <c r="K36" s="20" t="s">
        <v>25</v>
      </c>
      <c r="L36" s="7"/>
    </row>
    <row r="37" spans="1:12" x14ac:dyDescent="0.25">
      <c r="A37" s="19" t="s">
        <v>50</v>
      </c>
      <c r="B37" s="18">
        <v>45201.8</v>
      </c>
      <c r="C37" s="17" t="s">
        <v>25</v>
      </c>
      <c r="D37" s="18">
        <v>282.10000000000002</v>
      </c>
      <c r="E37" s="17" t="s">
        <v>25</v>
      </c>
      <c r="F37" s="18">
        <v>18918.900000000001</v>
      </c>
      <c r="G37" s="17" t="s">
        <v>25</v>
      </c>
      <c r="H37" s="18">
        <v>0.5</v>
      </c>
      <c r="I37" s="17" t="s">
        <v>25</v>
      </c>
      <c r="J37" s="18">
        <v>26000.3</v>
      </c>
      <c r="K37" s="17" t="s">
        <v>25</v>
      </c>
      <c r="L37" s="7"/>
    </row>
    <row r="38" spans="1:12" x14ac:dyDescent="0.25">
      <c r="A38" s="19" t="s">
        <v>49</v>
      </c>
      <c r="B38" s="22">
        <v>142507</v>
      </c>
      <c r="C38" s="20" t="s">
        <v>25</v>
      </c>
      <c r="D38" s="22">
        <v>4212</v>
      </c>
      <c r="E38" s="20" t="s">
        <v>25</v>
      </c>
      <c r="F38" s="22">
        <v>49480</v>
      </c>
      <c r="G38" s="20" t="s">
        <v>25</v>
      </c>
      <c r="H38" s="22">
        <v>5</v>
      </c>
      <c r="I38" s="20" t="s">
        <v>25</v>
      </c>
      <c r="J38" s="22">
        <v>88810</v>
      </c>
      <c r="K38" s="20" t="s">
        <v>25</v>
      </c>
      <c r="L38" s="7"/>
    </row>
    <row r="39" spans="1:12" x14ac:dyDescent="0.25">
      <c r="A39" s="19" t="s">
        <v>48</v>
      </c>
      <c r="B39" s="18">
        <v>168959.1</v>
      </c>
      <c r="C39" s="17" t="s">
        <v>25</v>
      </c>
      <c r="D39" s="18">
        <v>10650.8</v>
      </c>
      <c r="E39" s="17" t="s">
        <v>25</v>
      </c>
      <c r="F39" s="18">
        <v>123544.2</v>
      </c>
      <c r="G39" s="17" t="s">
        <v>25</v>
      </c>
      <c r="H39" s="18">
        <v>2166.9</v>
      </c>
      <c r="I39" s="17" t="s">
        <v>25</v>
      </c>
      <c r="J39" s="18">
        <v>32597.200000000001</v>
      </c>
      <c r="K39" s="17" t="s">
        <v>25</v>
      </c>
      <c r="L39" s="7"/>
    </row>
    <row r="40" spans="1:12" x14ac:dyDescent="0.25">
      <c r="A40" s="19" t="s">
        <v>47</v>
      </c>
      <c r="B40" s="20" t="s">
        <v>24</v>
      </c>
      <c r="C40" s="20" t="s">
        <v>25</v>
      </c>
      <c r="D40" s="21">
        <v>3276.4</v>
      </c>
      <c r="E40" s="20" t="s">
        <v>25</v>
      </c>
      <c r="F40" s="21">
        <v>70719.5</v>
      </c>
      <c r="G40" s="20" t="s">
        <v>25</v>
      </c>
      <c r="H40" s="21">
        <v>254.5</v>
      </c>
      <c r="I40" s="20" t="s">
        <v>25</v>
      </c>
      <c r="J40" s="21">
        <v>71226.8</v>
      </c>
      <c r="K40" s="20" t="s">
        <v>25</v>
      </c>
      <c r="L40" s="7"/>
    </row>
    <row r="41" spans="1:12" x14ac:dyDescent="0.25">
      <c r="A41" s="19" t="s">
        <v>45</v>
      </c>
      <c r="B41" s="18">
        <v>2223543.7999999998</v>
      </c>
      <c r="C41" s="17" t="s">
        <v>25</v>
      </c>
      <c r="D41" s="17" t="s">
        <v>24</v>
      </c>
      <c r="E41" s="17" t="s">
        <v>25</v>
      </c>
      <c r="F41" s="17">
        <f>'HM Treasury UK debt'!C5*B41</f>
        <v>1334126.28</v>
      </c>
      <c r="G41" s="26" t="s">
        <v>25</v>
      </c>
      <c r="H41" s="17">
        <f>'HM Treasury UK debt'!C7*B41</f>
        <v>111177.19</v>
      </c>
      <c r="I41" s="17" t="s">
        <v>25</v>
      </c>
      <c r="J41" s="17">
        <f>'HM Treasury UK debt'!C6*B41</f>
        <v>578121.38799999992</v>
      </c>
      <c r="K41" s="17" t="s">
        <v>25</v>
      </c>
    </row>
    <row r="43" spans="1:12" x14ac:dyDescent="0.25">
      <c r="A43" s="13" t="s">
        <v>80</v>
      </c>
    </row>
    <row r="44" spans="1:12" x14ac:dyDescent="0.25">
      <c r="A44" s="13" t="s">
        <v>24</v>
      </c>
      <c r="B44" s="12" t="s">
        <v>79</v>
      </c>
    </row>
    <row r="46" spans="1:12" ht="11.45" customHeight="1" x14ac:dyDescent="0.25">
      <c r="A46" t="s">
        <v>1</v>
      </c>
      <c r="B46" s="8">
        <f>SUM(D13:F41)/SUM(B13:B41)</f>
        <v>0.53326125897438392</v>
      </c>
    </row>
    <row r="47" spans="1:12" ht="11.45" customHeight="1" x14ac:dyDescent="0.25">
      <c r="A47" t="s">
        <v>0</v>
      </c>
      <c r="B47" s="8">
        <f>SUM(H13:H41)/SUM(B13:B41)</f>
        <v>2.0400704437990958E-2</v>
      </c>
    </row>
    <row r="48" spans="1:12" ht="11.45" customHeight="1" x14ac:dyDescent="0.25">
      <c r="A48" t="s">
        <v>3</v>
      </c>
      <c r="B48" s="8">
        <f>SUM(J13:J42)/SUM(B13:B41)</f>
        <v>0.41402041241119519</v>
      </c>
    </row>
  </sheetData>
  <mergeCells count="5">
    <mergeCell ref="B11:C11"/>
    <mergeCell ref="D11:E11"/>
    <mergeCell ref="F11:G11"/>
    <mergeCell ref="H11:I11"/>
    <mergeCell ref="J11:K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32AA-58E6-48D4-826D-C6ADF161AB87}">
  <sheetPr>
    <tabColor theme="4" tint="-0.249977111117893"/>
  </sheetPr>
  <dimension ref="A1:B10"/>
  <sheetViews>
    <sheetView workbookViewId="0">
      <selection activeCell="B7" sqref="B7"/>
    </sheetView>
  </sheetViews>
  <sheetFormatPr defaultRowHeight="15" x14ac:dyDescent="0.25"/>
  <cols>
    <col min="1" max="1" width="36.85546875" customWidth="1"/>
    <col min="2" max="2" width="22.42578125" customWidth="1"/>
  </cols>
  <sheetData>
    <row r="1" spans="1:2" x14ac:dyDescent="0.25">
      <c r="A1" s="2" t="s">
        <v>10</v>
      </c>
      <c r="B1" s="1" t="s">
        <v>9</v>
      </c>
    </row>
    <row r="2" spans="1:2" x14ac:dyDescent="0.25">
      <c r="A2" s="3" t="s">
        <v>2</v>
      </c>
      <c r="B2" s="3">
        <v>0</v>
      </c>
    </row>
    <row r="3" spans="1:2" x14ac:dyDescent="0.25">
      <c r="A3" t="s">
        <v>1</v>
      </c>
      <c r="B3" s="4">
        <f>'EUROSTAT data'!B46</f>
        <v>0.53326125897438392</v>
      </c>
    </row>
    <row r="4" spans="1:2" x14ac:dyDescent="0.25">
      <c r="A4" t="s">
        <v>0</v>
      </c>
      <c r="B4" s="4">
        <f>'EUROSTAT data'!B47</f>
        <v>2.0400704437990958E-2</v>
      </c>
    </row>
    <row r="5" spans="1:2" x14ac:dyDescent="0.25">
      <c r="A5" t="s">
        <v>3</v>
      </c>
      <c r="B5" s="4">
        <f>'EUROSTAT data'!B48</f>
        <v>0.41402041241119519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4</v>
      </c>
      <c r="B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HM Treasury UK debt</vt:lpstr>
      <vt:lpstr>EUROSTAT summary</vt:lpstr>
      <vt:lpstr>EUROSTAT structure</vt:lpstr>
      <vt:lpstr>EUROSTAT data</vt:lpstr>
      <vt:lpstr>PoNDHbE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Alex Dolginow</cp:lastModifiedBy>
  <dcterms:created xsi:type="dcterms:W3CDTF">2020-08-13T22:09:43Z</dcterms:created>
  <dcterms:modified xsi:type="dcterms:W3CDTF">2021-05-12T01:40:25Z</dcterms:modified>
</cp:coreProperties>
</file>