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BPP\"/>
    </mc:Choice>
  </mc:AlternateContent>
  <xr:revisionPtr revIDLastSave="0" documentId="13_ncr:1_{5F86AFF3-5CDE-4CA8-ABC7-45BABD382112}" xr6:coauthVersionLast="47" xr6:coauthVersionMax="47" xr10:uidLastSave="{00000000-0000-0000-0000-000000000000}"/>
  <bookViews>
    <workbookView xWindow="7305" yWindow="3150" windowWidth="19245" windowHeight="11595" activeTab="2" xr2:uid="{DC12087C-9A27-4A43-B4A9-6B3F1E517F08}"/>
  </bookViews>
  <sheets>
    <sheet name="About" sheetId="1" r:id="rId1"/>
    <sheet name="Calculations" sheetId="4" r:id="rId2"/>
    <sheet name="BPP" sheetId="2" r:id="rId3"/>
    <sheet name="SYBPP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</calcChain>
</file>

<file path=xl/sharedStrings.xml><?xml version="1.0" encoding="utf-8"?>
<sst xmlns="http://schemas.openxmlformats.org/spreadsheetml/2006/main" count="13" uniqueCount="11">
  <si>
    <t>BPP Battery Pack Price</t>
  </si>
  <si>
    <t>Sources:</t>
  </si>
  <si>
    <r>
      <t xml:space="preserve">Agora Verkehrswende (2024): </t>
    </r>
    <r>
      <rPr>
        <i/>
        <sz val="11"/>
        <color theme="1"/>
        <rFont val="Calibri"/>
        <family val="2"/>
      </rPr>
      <t>not yet published</t>
    </r>
    <r>
      <rPr>
        <i/>
        <sz val="11"/>
        <color theme="1"/>
        <rFont val="Calibri"/>
        <family val="2"/>
        <scheme val="minor"/>
      </rPr>
      <t>, working title</t>
    </r>
    <r>
      <rPr>
        <sz val="11"/>
        <color theme="1"/>
        <rFont val="Calibri"/>
        <family val="2"/>
        <scheme val="minor"/>
      </rPr>
      <t>: Costs of the transport transition</t>
    </r>
  </si>
  <si>
    <t>Notes:</t>
  </si>
  <si>
    <t>The EPS applies endogenous learning for battery pack prices in years where the battery pack price is listed as 0.</t>
  </si>
  <si>
    <t>€ 2023 to $ 2023</t>
  </si>
  <si>
    <t>$ 2023 to $ 2012</t>
  </si>
  <si>
    <t>year</t>
  </si>
  <si>
    <t>2023 € /kWh</t>
  </si>
  <si>
    <t>$/kWh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</si>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</sst>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164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4"/>
  <sheetViews>
    <sheetView workbookViewId="0">
      <selection activeCell="B29" sqref="B29"/>
    </sheetView>
  </sheetViews>
  <sheetFormatPr defaultColWidth="9.140625" defaultRowHeight="15" x14ac:dyDescent="0.25"/>
  <cols>
    <col min="2" max="2" width="101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B5" s="2"/>
    </row>
    <row r="8" spans="1:2" x14ac:dyDescent="0.25">
      <c r="A8" s="1" t="s">
        <v>3</v>
      </c>
    </row>
    <row r="9" spans="1:2" x14ac:dyDescent="0.25">
      <c r="A9" s="1"/>
    </row>
    <row r="10" spans="1:2" x14ac:dyDescent="0.25">
      <c r="A10" s="1"/>
    </row>
    <row r="11" spans="1:2" x14ac:dyDescent="0.25">
      <c r="A11" t="s">
        <v>4</v>
      </c>
    </row>
    <row r="13" spans="1:2" x14ac:dyDescent="0.25">
      <c r="A13" s="6">
        <v>1.083711667</v>
      </c>
      <c r="B13" t="s">
        <v>5</v>
      </c>
    </row>
    <row r="14" spans="1:2" x14ac:dyDescent="0.25">
      <c r="A14" s="6">
        <v>0.754</v>
      </c>
      <c r="B1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9006-9959-4256-ABC6-A7FF52908FE1}">
  <dimension ref="A2:AG3"/>
  <sheetViews>
    <sheetView workbookViewId="0">
      <selection activeCell="D2" sqref="D2:D3"/>
    </sheetView>
  </sheetViews>
  <sheetFormatPr defaultColWidth="11.42578125" defaultRowHeight="15" x14ac:dyDescent="0.25"/>
  <sheetData>
    <row r="2" spans="1:33" x14ac:dyDescent="0.25">
      <c r="A2" t="s">
        <v>7</v>
      </c>
      <c r="B2" s="3">
        <v>2019</v>
      </c>
      <c r="C2" s="3">
        <f>B2+1</f>
        <v>2020</v>
      </c>
      <c r="D2" s="3">
        <f t="shared" ref="D2:AF2" si="0">C2+1</f>
        <v>2021</v>
      </c>
      <c r="E2" s="3">
        <f t="shared" si="0"/>
        <v>2022</v>
      </c>
      <c r="F2" s="3">
        <f t="shared" si="0"/>
        <v>2023</v>
      </c>
      <c r="G2" s="3">
        <f t="shared" si="0"/>
        <v>2024</v>
      </c>
      <c r="H2" s="3">
        <f t="shared" si="0"/>
        <v>2025</v>
      </c>
      <c r="I2" s="3">
        <f t="shared" si="0"/>
        <v>2026</v>
      </c>
      <c r="J2" s="3">
        <f t="shared" si="0"/>
        <v>2027</v>
      </c>
      <c r="K2" s="3">
        <f t="shared" si="0"/>
        <v>2028</v>
      </c>
      <c r="L2" s="3">
        <f t="shared" si="0"/>
        <v>2029</v>
      </c>
      <c r="M2" s="3">
        <f t="shared" si="0"/>
        <v>2030</v>
      </c>
      <c r="N2" s="3">
        <f t="shared" si="0"/>
        <v>2031</v>
      </c>
      <c r="O2" s="3">
        <f t="shared" si="0"/>
        <v>2032</v>
      </c>
      <c r="P2" s="3">
        <f t="shared" si="0"/>
        <v>2033</v>
      </c>
      <c r="Q2" s="3">
        <f t="shared" si="0"/>
        <v>2034</v>
      </c>
      <c r="R2" s="3">
        <f t="shared" si="0"/>
        <v>2035</v>
      </c>
      <c r="S2" s="3">
        <f t="shared" si="0"/>
        <v>2036</v>
      </c>
      <c r="T2" s="3">
        <f t="shared" si="0"/>
        <v>2037</v>
      </c>
      <c r="U2" s="3">
        <f>T2+1</f>
        <v>2038</v>
      </c>
      <c r="V2" s="3">
        <f t="shared" si="0"/>
        <v>2039</v>
      </c>
      <c r="W2" s="3">
        <f t="shared" si="0"/>
        <v>2040</v>
      </c>
      <c r="X2" s="3">
        <f t="shared" si="0"/>
        <v>2041</v>
      </c>
      <c r="Y2" s="3">
        <f t="shared" si="0"/>
        <v>2042</v>
      </c>
      <c r="Z2" s="3">
        <f t="shared" si="0"/>
        <v>2043</v>
      </c>
      <c r="AA2" s="3">
        <f t="shared" si="0"/>
        <v>2044</v>
      </c>
      <c r="AB2" s="3">
        <f t="shared" si="0"/>
        <v>2045</v>
      </c>
      <c r="AC2" s="3">
        <f>AB2+1</f>
        <v>2046</v>
      </c>
      <c r="AD2" s="3">
        <f>AC2+1</f>
        <v>2047</v>
      </c>
      <c r="AE2" s="3">
        <f t="shared" si="0"/>
        <v>2048</v>
      </c>
      <c r="AF2" s="3">
        <f t="shared" si="0"/>
        <v>2049</v>
      </c>
      <c r="AG2" s="3">
        <f>AF2+1</f>
        <v>2050</v>
      </c>
    </row>
    <row r="3" spans="1:33" x14ac:dyDescent="0.25">
      <c r="A3" t="s">
        <v>8</v>
      </c>
      <c r="B3" s="4">
        <v>163.39285714285714</v>
      </c>
      <c r="C3" s="4">
        <v>140.35087719298247</v>
      </c>
      <c r="D3" s="4">
        <v>127.11864406779662</v>
      </c>
      <c r="E3" s="4">
        <v>153.33333333333331</v>
      </c>
      <c r="F3" s="4">
        <v>128.7037037037037</v>
      </c>
      <c r="G3" s="4">
        <v>123.14814814814814</v>
      </c>
      <c r="H3" s="4">
        <v>104.62962962962962</v>
      </c>
      <c r="I3" s="4">
        <v>98.518518518518519</v>
      </c>
      <c r="J3" s="4">
        <v>92.407407407407405</v>
      </c>
      <c r="K3" s="4">
        <v>86.296296296296305</v>
      </c>
      <c r="L3" s="4">
        <v>80.185185185185205</v>
      </c>
      <c r="M3" s="4">
        <v>74.074074074074076</v>
      </c>
      <c r="N3" s="4">
        <v>71.481481481481481</v>
      </c>
      <c r="O3" s="4">
        <v>68.979629629629628</v>
      </c>
      <c r="P3" s="4">
        <v>66.565342592592586</v>
      </c>
      <c r="Q3" s="4">
        <v>64.235555601851843</v>
      </c>
      <c r="R3" s="4">
        <v>61.987311155787026</v>
      </c>
      <c r="S3" s="4">
        <v>59.817755265334476</v>
      </c>
      <c r="T3" s="4">
        <v>57.724133831047766</v>
      </c>
      <c r="U3" s="4">
        <v>55.703789146961093</v>
      </c>
      <c r="V3" s="4">
        <v>53.754156526817454</v>
      </c>
      <c r="W3" s="4">
        <v>51.872761048378841</v>
      </c>
      <c r="X3" s="4">
        <v>51.354033437895055</v>
      </c>
      <c r="Y3" s="4">
        <v>50.840493103516103</v>
      </c>
      <c r="Z3" s="4">
        <v>50.332088172480944</v>
      </c>
      <c r="AA3" s="4">
        <v>49.828767290756133</v>
      </c>
      <c r="AB3" s="4">
        <v>49.330479617848574</v>
      </c>
      <c r="AC3" s="4">
        <v>48.837174821670089</v>
      </c>
      <c r="AD3" s="4">
        <v>48.348803073453389</v>
      </c>
      <c r="AE3" s="4">
        <v>47.865315042718855</v>
      </c>
      <c r="AF3" s="4">
        <v>47.386661892291663</v>
      </c>
      <c r="AG3" s="4">
        <v>46.912795273368744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3"/>
  <sheetViews>
    <sheetView tabSelected="1" workbookViewId="0">
      <selection activeCell="K3" sqref="K3"/>
    </sheetView>
  </sheetViews>
  <sheetFormatPr defaultColWidth="9.140625" defaultRowHeight="15" x14ac:dyDescent="0.25"/>
  <cols>
    <col min="2" max="2" width="9.140625" style="9"/>
    <col min="3" max="3" width="9.42578125" bestFit="1" customWidth="1"/>
  </cols>
  <sheetData>
    <row r="1" spans="1:31" x14ac:dyDescent="0.25">
      <c r="A1" t="s">
        <v>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10</v>
      </c>
      <c r="B2" s="5">
        <f>Calculations!D3*About!A13*About!A14</f>
        <v>103.87100808279662</v>
      </c>
      <c r="C2" s="8">
        <f>Calculations!E3*About!$A$13*About!$A$14</f>
        <v>125.29151819409331</v>
      </c>
      <c r="D2" s="8">
        <f>Calculations!F3*About!$A$13*About!$A$14</f>
        <v>105.16618978852036</v>
      </c>
      <c r="E2" s="8">
        <f>Calculations!G3*About!$A$13*About!$A$14</f>
        <v>100.62664202786479</v>
      </c>
      <c r="F2" s="8">
        <f>Calculations!H3*About!$A$13*About!$A$14</f>
        <v>85.494816159012956</v>
      </c>
      <c r="G2" s="8">
        <f>Calculations!I3*About!$A$13*About!$A$14</f>
        <v>80.501313622291846</v>
      </c>
      <c r="H2" s="8">
        <f>Calculations!J3*About!$A$13*About!$A$14</f>
        <v>75.507811085570737</v>
      </c>
      <c r="I2" s="8">
        <f>Calculations!K3*About!$A$13*About!$A$14</f>
        <v>70.514308548849641</v>
      </c>
      <c r="J2" s="8">
        <f>Calculations!L3*About!$A$13*About!$A$14</f>
        <v>65.520806012128531</v>
      </c>
      <c r="K2" s="8">
        <f>Calculations!M3*About!$A$13*About!$A$14</f>
        <v>60.527303475407408</v>
      </c>
      <c r="L2" s="8">
        <f>Calculations!N3*About!$A$13*About!$A$14</f>
        <v>58.408847853768144</v>
      </c>
      <c r="M2" s="8">
        <f>Calculations!O3*About!$A$13*About!$A$14</f>
        <v>56.364538178886257</v>
      </c>
      <c r="N2" s="8">
        <f>Calculations!P3*About!$A$13*About!$A$14</f>
        <v>54.391779342625242</v>
      </c>
      <c r="O2" s="8">
        <f>Calculations!Q3*About!$A$13*About!$A$14</f>
        <v>52.488067065633352</v>
      </c>
      <c r="P2" s="8">
        <f>Calculations!R3*About!$A$13*About!$A$14</f>
        <v>50.650984718336183</v>
      </c>
      <c r="Q2" s="8">
        <f>Calculations!S3*About!$A$13*About!$A$14</f>
        <v>48.878200253194407</v>
      </c>
      <c r="R2" s="8">
        <f>Calculations!T3*About!$A$13*About!$A$14</f>
        <v>47.167463244332609</v>
      </c>
      <c r="S2" s="8">
        <f>Calculations!U3*About!$A$13*About!$A$14</f>
        <v>45.516602030780966</v>
      </c>
      <c r="T2" s="8">
        <f>Calculations!V3*About!$A$13*About!$A$14</f>
        <v>43.92352095970363</v>
      </c>
      <c r="U2" s="8">
        <f>Calculations!W3*About!$A$13*About!$A$14</f>
        <v>42.386197726113998</v>
      </c>
      <c r="V2" s="8">
        <f>Calculations!X3*About!$A$13*About!$A$14</f>
        <v>41.962335748852865</v>
      </c>
      <c r="W2" s="8">
        <f>Calculations!Y3*About!$A$13*About!$A$14</f>
        <v>41.542712391364333</v>
      </c>
      <c r="X2" s="8">
        <f>Calculations!Z3*About!$A$13*About!$A$14</f>
        <v>41.127285267450688</v>
      </c>
      <c r="Y2" s="8">
        <f>Calculations!AA3*About!$A$13*About!$A$14</f>
        <v>40.716012414776188</v>
      </c>
      <c r="Z2" s="8">
        <f>Calculations!AB3*About!$A$13*About!$A$14</f>
        <v>40.308852290628423</v>
      </c>
      <c r="AA2" s="8">
        <f>Calculations!AC3*About!$A$13*About!$A$14</f>
        <v>39.905763767722142</v>
      </c>
      <c r="AB2" s="8">
        <f>Calculations!AD3*About!$A$13*About!$A$14</f>
        <v>39.506706130044918</v>
      </c>
      <c r="AC2" s="8">
        <f>Calculations!AE3*About!$A$13*About!$A$14</f>
        <v>39.111639068744466</v>
      </c>
      <c r="AD2" s="8">
        <f>Calculations!AF3*About!$A$13*About!$A$14</f>
        <v>38.720522678057023</v>
      </c>
      <c r="AE2" s="8">
        <f>Calculations!AG3*About!$A$13*About!$A$14</f>
        <v>38.33331745127645</v>
      </c>
    </row>
    <row r="3" spans="1:31" x14ac:dyDescent="0.25">
      <c r="B3"/>
      <c r="C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966-6AEE-455B-8285-F6B514229E67}">
  <sheetPr>
    <tabColor theme="4" tint="-0.249977111117893"/>
  </sheetPr>
  <dimension ref="A1:B2"/>
  <sheetViews>
    <sheetView workbookViewId="0">
      <selection activeCell="B1" sqref="B1:B3"/>
    </sheetView>
  </sheetViews>
  <sheetFormatPr defaultColWidth="9.140625" defaultRowHeight="15" x14ac:dyDescent="0.25"/>
  <sheetData>
    <row r="1" spans="1:2" x14ac:dyDescent="0.25">
      <c r="A1" t="s">
        <v>9</v>
      </c>
      <c r="B1">
        <v>2021</v>
      </c>
    </row>
    <row r="2" spans="1:2" x14ac:dyDescent="0.25">
      <c r="A2" t="s">
        <v>10</v>
      </c>
      <c r="B2" s="5">
        <f>Calculations!D3*About!A13*About!A14</f>
        <v>103.87100808279662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07FEF0-D9CD-4745-AA90-3B402C6D0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F123D-D771-4054-8238-EEAACFB07BC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42629057-6501-4BCD-ADDE-2769C76584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BPP</vt:lpstr>
      <vt:lpstr>SYBPP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Rachel Goldstein</cp:lastModifiedBy>
  <cp:revision/>
  <dcterms:created xsi:type="dcterms:W3CDTF">2023-05-03T18:24:38Z</dcterms:created>
  <dcterms:modified xsi:type="dcterms:W3CDTF">2024-02-07T19:47:42Z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