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add-outputs/BDbDT/"/>
    </mc:Choice>
  </mc:AlternateContent>
  <xr:revisionPtr revIDLastSave="39" documentId="13_ncr:1_{CB5A19F7-E7B7-429A-B0D9-60CDB12B96F6}" xr6:coauthVersionLast="47" xr6:coauthVersionMax="47" xr10:uidLastSave="{2BEB29A0-01DB-4A98-9E9A-D19348ADFEDB}"/>
  <bookViews>
    <workbookView xWindow="9570" yWindow="0" windowWidth="9720" windowHeight="11370" xr2:uid="{A7EE9673-2FA7-4CC3-AB75-B5BA10698243}"/>
  </bookViews>
  <sheets>
    <sheet name="About" sheetId="1" r:id="rId1"/>
    <sheet name="Historic Number of deaths" sheetId="2" r:id="rId2"/>
    <sheet name="Forecast deaths" sheetId="3" r:id="rId3"/>
    <sheet name="Calcs" sheetId="4" r:id="rId4"/>
    <sheet name="BDbD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B3" i="5"/>
  <c r="B2" i="5"/>
  <c r="B2" i="4"/>
  <c r="B3" i="4" s="1"/>
  <c r="C2" i="4"/>
  <c r="C3" i="4" s="1"/>
  <c r="D2" i="4"/>
  <c r="D3" i="4" s="1"/>
  <c r="AF2" i="4"/>
  <c r="AF3" i="4" s="1"/>
  <c r="AE2" i="4"/>
  <c r="AE4" i="4" s="1"/>
  <c r="AD2" i="4"/>
  <c r="AC2" i="4"/>
  <c r="AB2" i="4"/>
  <c r="AA2" i="4"/>
  <c r="Z2" i="4"/>
  <c r="Y2" i="4"/>
  <c r="X2" i="4"/>
  <c r="X3" i="4" s="1"/>
  <c r="W2" i="4"/>
  <c r="V2" i="4"/>
  <c r="U2" i="4"/>
  <c r="U4" i="4" s="1"/>
  <c r="T2" i="4"/>
  <c r="T4" i="4" s="1"/>
  <c r="S2" i="4"/>
  <c r="S3" i="4" s="1"/>
  <c r="R2" i="4"/>
  <c r="R3" i="4" s="1"/>
  <c r="Q2" i="4"/>
  <c r="Q4" i="4" s="1"/>
  <c r="P2" i="4"/>
  <c r="P3" i="4" s="1"/>
  <c r="O2" i="4"/>
  <c r="O4" i="4" s="1"/>
  <c r="N2" i="4"/>
  <c r="N3" i="4" s="1"/>
  <c r="M2" i="4"/>
  <c r="M4" i="4" s="1"/>
  <c r="L2" i="4"/>
  <c r="L4" i="4" s="1"/>
  <c r="K2" i="4"/>
  <c r="K3" i="4" s="1"/>
  <c r="J2" i="4"/>
  <c r="I2" i="4"/>
  <c r="H2" i="4"/>
  <c r="G2" i="4"/>
  <c r="F2" i="4"/>
  <c r="T3" i="4"/>
  <c r="V3" i="4"/>
  <c r="W4" i="4"/>
  <c r="X4" i="4"/>
  <c r="Y4" i="4"/>
  <c r="Z4" i="4"/>
  <c r="AC4" i="4"/>
  <c r="AD3" i="4"/>
  <c r="F4" i="4"/>
  <c r="G4" i="4"/>
  <c r="H3" i="4"/>
  <c r="AB3" i="4"/>
  <c r="AF4" i="4"/>
  <c r="E2" i="4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I4" i="4"/>
  <c r="J3" i="4"/>
  <c r="N4" i="4"/>
  <c r="P4" i="4"/>
  <c r="R4" i="4"/>
  <c r="AA3" i="4"/>
  <c r="J4" i="4"/>
  <c r="AB4" i="4"/>
  <c r="AD4" i="4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F60" i="2"/>
  <c r="E60" i="2"/>
  <c r="E4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B4" i="4" l="1"/>
  <c r="D4" i="4"/>
  <c r="L3" i="4"/>
  <c r="Z3" i="4"/>
  <c r="V4" i="4"/>
  <c r="H4" i="4"/>
  <c r="F3" i="4"/>
  <c r="AA4" i="4"/>
  <c r="S4" i="4"/>
  <c r="K4" i="4"/>
  <c r="C4" i="4"/>
  <c r="Y3" i="4"/>
  <c r="Q3" i="4"/>
  <c r="I3" i="4"/>
  <c r="AE3" i="4"/>
  <c r="W3" i="4"/>
  <c r="O3" i="4"/>
  <c r="G3" i="4"/>
  <c r="AC3" i="4"/>
  <c r="U3" i="4"/>
  <c r="M3" i="4"/>
  <c r="E3" i="4"/>
</calcChain>
</file>

<file path=xl/sharedStrings.xml><?xml version="1.0" encoding="utf-8"?>
<sst xmlns="http://schemas.openxmlformats.org/spreadsheetml/2006/main" count="34" uniqueCount="27">
  <si>
    <t>BDbDT BAU Deaths by Demographic Traits</t>
  </si>
  <si>
    <t xml:space="preserve">Sources : </t>
  </si>
  <si>
    <t>Deaths forecast</t>
  </si>
  <si>
    <t>European Commission Population projections in the EU, figure 8</t>
  </si>
  <si>
    <t>Historical data and ratio between men and women</t>
  </si>
  <si>
    <t>European Institute for Gender Equality for historic data</t>
  </si>
  <si>
    <t>Notes :</t>
  </si>
  <si>
    <t>Following historic data, a 50/50 ration between male and female deaths is assumed</t>
  </si>
  <si>
    <t>Population</t>
  </si>
  <si>
    <t>Mortality and life expectancy</t>
  </si>
  <si>
    <t>Figure 1: Number of deaths in the EU, 1962-2021</t>
  </si>
  <si>
    <t>(million)</t>
  </si>
  <si>
    <t>Male</t>
  </si>
  <si>
    <t>Female</t>
  </si>
  <si>
    <t>%male</t>
  </si>
  <si>
    <t>%female</t>
  </si>
  <si>
    <r>
      <t>Source:</t>
    </r>
    <r>
      <rPr>
        <sz val="9"/>
        <rFont val="Arial"/>
        <family val="2"/>
      </rPr>
      <t xml:space="preserve"> Eurostat (online data code: demo_gind)</t>
    </r>
  </si>
  <si>
    <t>https://www.ined.fr/en/everything_about_population/data/europe-developed-countries/population-births-deaths/</t>
  </si>
  <si>
    <t>https://eige.europa.eu/gender-statistics/dgs/indicator/ta_demigr_dem_mort__demo_macbc/datatable</t>
  </si>
  <si>
    <t>EUROPOP2023 - population projections</t>
  </si>
  <si>
    <t>baseline projections</t>
  </si>
  <si>
    <t>https://ec.europa.eu/eurostat/statistics-explained/index.php?oldid=497115#Population_projections</t>
  </si>
  <si>
    <t>Figure 8: Projected number of live births and deaths, EU, 2022-2100</t>
  </si>
  <si>
    <t xml:space="preserve">Deaths </t>
  </si>
  <si>
    <t>Source: Eurostat (online data code: proj_23ndbi)</t>
  </si>
  <si>
    <t>Number of deaths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</si>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</sst>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_-;\-* #,##0_-;_-* &quot;-&quot;_-;_-@_-"/>
    <numFmt numFmtId="165" formatCode="_-* #,##0.00_-;\-* #,##0.00_-;_-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0.0"/>
    <numFmt numFmtId="169" formatCode="#,##0.0"/>
    <numFmt numFmtId="170" formatCode="#,##0&quot; F&quot;;[Red]\-#,##0&quot; F&quot;"/>
    <numFmt numFmtId="171" formatCode="#,##0.0_i"/>
    <numFmt numFmtId="172" formatCode="#,##0.00000"/>
    <numFmt numFmtId="173" formatCode="0.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vertAlign val="superscript"/>
      <sz val="10"/>
      <name val="Times New Roman"/>
      <family val="1"/>
    </font>
    <font>
      <sz val="10"/>
      <name val="Helvetica"/>
      <family val="2"/>
    </font>
    <font>
      <i/>
      <sz val="10"/>
      <name val="Helvetica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4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  <charset val="238"/>
    </font>
    <font>
      <sz val="8"/>
      <color theme="1"/>
      <name val="Calibri Light"/>
      <family val="2"/>
    </font>
    <font>
      <b/>
      <sz val="9"/>
      <color theme="1"/>
      <name val="Arial"/>
      <family val="2"/>
    </font>
    <font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2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Protection="0">
      <alignment vertical="center"/>
    </xf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169" fontId="10" fillId="0" borderId="0">
      <alignment horizontal="right"/>
    </xf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6" fillId="4" borderId="0" applyNumberFormat="0" applyBorder="0" applyAlignment="0" applyProtection="0"/>
    <xf numFmtId="0" fontId="17" fillId="21" borderId="1" applyNumberFormat="0" applyAlignment="0" applyProtection="0"/>
    <xf numFmtId="0" fontId="18" fillId="22" borderId="2" applyNumberFormat="0" applyAlignment="0" applyProtection="0"/>
    <xf numFmtId="0" fontId="11" fillId="23" borderId="3" applyNumberFormat="0" applyFont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12" fillId="0" borderId="0" applyFont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4" fillId="8" borderId="1" applyNumberFormat="0" applyAlignment="0" applyProtection="0"/>
    <xf numFmtId="0" fontId="25" fillId="0" borderId="7" applyNumberFormat="0" applyFill="0" applyAlignment="0" applyProtection="0"/>
    <xf numFmtId="3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26" fillId="24" borderId="0" applyNumberFormat="0" applyBorder="0" applyAlignment="0" applyProtection="0"/>
    <xf numFmtId="0" fontId="8" fillId="0" borderId="0"/>
    <xf numFmtId="0" fontId="8" fillId="0" borderId="0"/>
    <xf numFmtId="0" fontId="14" fillId="25" borderId="8" applyNumberFormat="0" applyFont="0" applyAlignment="0" applyProtection="0"/>
    <xf numFmtId="0" fontId="27" fillId="21" borderId="9" applyNumberFormat="0" applyAlignment="0" applyProtection="0"/>
    <xf numFmtId="0" fontId="28" fillId="0" borderId="0" applyNumberFormat="0" applyFont="0" applyFill="0" applyBorder="0" applyAlignment="0">
      <alignment vertical="center"/>
      <protection hidden="1"/>
    </xf>
    <xf numFmtId="0" fontId="8" fillId="0" borderId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0" fontId="37" fillId="0" borderId="0"/>
    <xf numFmtId="165" fontId="38" fillId="0" borderId="0" applyFont="0" applyFill="0" applyBorder="0" applyAlignment="0" applyProtection="0"/>
    <xf numFmtId="0" fontId="1" fillId="0" borderId="0"/>
    <xf numFmtId="0" fontId="40" fillId="0" borderId="0"/>
    <xf numFmtId="171" fontId="7" fillId="0" borderId="0" applyFill="0" applyBorder="0" applyProtection="0">
      <alignment horizontal="right" vertical="center"/>
    </xf>
    <xf numFmtId="165" fontId="38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6" fillId="2" borderId="0" xfId="0" applyFont="1" applyFill="1"/>
    <xf numFmtId="0" fontId="7" fillId="0" borderId="0" xfId="3">
      <alignment vertical="center"/>
    </xf>
    <xf numFmtId="0" fontId="32" fillId="0" borderId="0" xfId="3" applyFont="1" applyFill="1" applyBorder="1">
      <alignment vertical="center"/>
    </xf>
    <xf numFmtId="0" fontId="32" fillId="0" borderId="0" xfId="3" applyFont="1">
      <alignment vertical="center"/>
    </xf>
    <xf numFmtId="0" fontId="7" fillId="0" borderId="0" xfId="3" applyFill="1">
      <alignment vertical="center"/>
    </xf>
    <xf numFmtId="0" fontId="33" fillId="0" borderId="0" xfId="3" applyFont="1">
      <alignment vertical="center"/>
    </xf>
    <xf numFmtId="0" fontId="7" fillId="0" borderId="0" xfId="3" applyAlignment="1">
      <alignment horizontal="left" vertical="center"/>
    </xf>
    <xf numFmtId="0" fontId="32" fillId="0" borderId="0" xfId="3" applyFont="1" applyAlignment="1">
      <alignment horizontal="left" vertical="center"/>
    </xf>
    <xf numFmtId="0" fontId="7" fillId="0" borderId="0" xfId="3" applyAlignment="1">
      <alignment horizontal="right" vertical="center"/>
    </xf>
    <xf numFmtId="168" fontId="7" fillId="0" borderId="0" xfId="3" applyNumberFormat="1">
      <alignment vertical="center"/>
    </xf>
    <xf numFmtId="168" fontId="7" fillId="0" borderId="0" xfId="3" applyNumberFormat="1" applyFill="1">
      <alignment vertical="center"/>
    </xf>
    <xf numFmtId="0" fontId="7" fillId="0" borderId="0" xfId="3" applyAlignment="1"/>
    <xf numFmtId="168" fontId="7" fillId="0" borderId="0" xfId="3" applyNumberFormat="1" applyAlignment="1"/>
    <xf numFmtId="173" fontId="0" fillId="0" borderId="0" xfId="1" applyNumberFormat="1" applyFont="1"/>
    <xf numFmtId="4" fontId="0" fillId="0" borderId="0" xfId="0" applyNumberFormat="1"/>
    <xf numFmtId="168" fontId="7" fillId="26" borderId="0" xfId="3" applyNumberFormat="1" applyFill="1">
      <alignment vertical="center"/>
    </xf>
    <xf numFmtId="0" fontId="5" fillId="0" borderId="0" xfId="0" applyFont="1"/>
    <xf numFmtId="0" fontId="34" fillId="0" borderId="0" xfId="3" applyFont="1">
      <alignment vertical="center"/>
    </xf>
    <xf numFmtId="0" fontId="39" fillId="0" borderId="0" xfId="3" applyFont="1">
      <alignment vertical="center"/>
    </xf>
    <xf numFmtId="165" fontId="34" fillId="0" borderId="0" xfId="3" applyNumberFormat="1" applyFont="1" applyAlignment="1">
      <alignment horizontal="right" vertical="center"/>
    </xf>
    <xf numFmtId="0" fontId="34" fillId="0" borderId="0" xfId="3" applyFont="1" applyAlignment="1">
      <alignment horizontal="left" vertical="center"/>
    </xf>
    <xf numFmtId="0" fontId="35" fillId="0" borderId="0" xfId="3" applyFont="1">
      <alignment vertical="center"/>
    </xf>
    <xf numFmtId="0" fontId="39" fillId="0" borderId="0" xfId="3" applyFont="1" applyAlignment="1">
      <alignment horizontal="left" vertical="center"/>
    </xf>
    <xf numFmtId="4" fontId="7" fillId="0" borderId="0" xfId="3" applyNumberFormat="1" applyAlignment="1"/>
    <xf numFmtId="4" fontId="34" fillId="0" borderId="0" xfId="3" applyNumberFormat="1" applyFont="1">
      <alignment vertical="center"/>
    </xf>
    <xf numFmtId="172" fontId="34" fillId="0" borderId="0" xfId="3" applyNumberFormat="1" applyFont="1">
      <alignment vertical="center"/>
    </xf>
    <xf numFmtId="0" fontId="34" fillId="0" borderId="0" xfId="3" applyNumberFormat="1" applyFont="1">
      <alignment vertical="center"/>
    </xf>
    <xf numFmtId="0" fontId="33" fillId="0" borderId="0" xfId="3" applyFont="1" applyFill="1" applyBorder="1">
      <alignment vertical="center"/>
    </xf>
    <xf numFmtId="0" fontId="0" fillId="27" borderId="0" xfId="0" applyFill="1"/>
    <xf numFmtId="0" fontId="3" fillId="0" borderId="0" xfId="2" applyAlignment="1">
      <alignment vertical="center"/>
    </xf>
    <xf numFmtId="0" fontId="3" fillId="27" borderId="0" xfId="2" applyFill="1" applyAlignment="1">
      <alignment vertical="center"/>
    </xf>
    <xf numFmtId="0" fontId="3" fillId="26" borderId="0" xfId="2" applyFill="1"/>
    <xf numFmtId="0" fontId="5" fillId="2" borderId="0" xfId="0" applyFont="1" applyFill="1"/>
  </cellXfs>
  <cellStyles count="66">
    <cellStyle name="20 % - Accent1 2" xfId="4" xr:uid="{CF3BC392-D470-4F5F-B20A-FA9ECF92C265}"/>
    <cellStyle name="20 % - Accent2 2" xfId="5" xr:uid="{FCC5A786-D508-4D57-8897-028EECDBD5F3}"/>
    <cellStyle name="20 % - Accent3 2" xfId="6" xr:uid="{AC5BBCDF-E51D-4ECE-A5E4-FF84541E3CDF}"/>
    <cellStyle name="20 % - Accent4 2" xfId="7" xr:uid="{763B813D-2FCD-497F-8349-E5B5BE8B2615}"/>
    <cellStyle name="20 % - Accent5 2" xfId="8" xr:uid="{C87522D9-3815-4657-8DCB-D373C26ED89A}"/>
    <cellStyle name="20 % - Accent6 2" xfId="9" xr:uid="{4D5B8D2B-97B8-4A83-9C27-3074F2023B06}"/>
    <cellStyle name="2tabellen" xfId="10" xr:uid="{D40AA4EF-5489-4560-A9BE-A0C4C50CDCC0}"/>
    <cellStyle name="40 % - Accent1 2" xfId="11" xr:uid="{91E5FC79-EC67-4860-BB82-3B685E8790E5}"/>
    <cellStyle name="40 % - Accent2 2" xfId="12" xr:uid="{20DF1639-ABA9-493D-AA2D-B83533A651F5}"/>
    <cellStyle name="40 % - Accent3 2" xfId="13" xr:uid="{D3FF93EA-0987-40C9-A080-8074D6BCB19A}"/>
    <cellStyle name="40 % - Accent4 2" xfId="14" xr:uid="{68B6DD19-765B-4DE5-855B-45F3C46BA7FE}"/>
    <cellStyle name="40 % - Accent5 2" xfId="15" xr:uid="{9DC4F824-E980-47AF-9CDB-4D44DEF1809E}"/>
    <cellStyle name="40 % - Accent6 2" xfId="16" xr:uid="{E6A302A1-7A11-4A65-8FDE-F7B0C9E02982}"/>
    <cellStyle name="60 % - Accent1 2" xfId="17" xr:uid="{D9B061B2-7B17-4B71-807E-CE456E6CBAE4}"/>
    <cellStyle name="60 % - Accent2 2" xfId="18" xr:uid="{D5ED7196-806D-42D4-9D82-4611564B23C7}"/>
    <cellStyle name="60 % - Accent3 2" xfId="19" xr:uid="{DDD19F82-9DA6-492C-A67E-BDF3F5E1AED3}"/>
    <cellStyle name="60 % - Accent4 2" xfId="20" xr:uid="{A9E049F6-91D4-4860-879B-B8539D649C54}"/>
    <cellStyle name="60 % - Accent5 2" xfId="21" xr:uid="{6131896A-F9DD-4D2A-992B-9166DB162472}"/>
    <cellStyle name="60 % - Accent6 2" xfId="22" xr:uid="{EAA6CDBF-13CF-4552-BA8B-C550C130569E}"/>
    <cellStyle name="Accent1 2" xfId="23" xr:uid="{C2F2EA5E-8FDA-4B27-B5B1-5AD15F036AEB}"/>
    <cellStyle name="Accent2 2" xfId="24" xr:uid="{7EEEB096-53A3-4B5B-A1F6-1B92CC211834}"/>
    <cellStyle name="Accent3 2" xfId="25" xr:uid="{8ED9DC56-B75A-4EB3-A548-9C164C0400D1}"/>
    <cellStyle name="Accent4 2" xfId="26" xr:uid="{C8D15CC4-9DDF-443C-A076-A52569F4A609}"/>
    <cellStyle name="Accent5 2" xfId="27" xr:uid="{538FEA18-E11C-4BF4-97B6-C9110CC66B8C}"/>
    <cellStyle name="Accent6 2" xfId="28" xr:uid="{91AC8072-C840-452E-843D-25F22F5167BB}"/>
    <cellStyle name="Avertissement 2" xfId="58" xr:uid="{732FE2F6-1B6B-48F2-9152-609FD7BA77EC}"/>
    <cellStyle name="Calcul 2" xfId="30" xr:uid="{93966374-0D61-413C-8A36-E4F184AC152D}"/>
    <cellStyle name="Cellule liée 2" xfId="44" xr:uid="{3B866173-0E33-4439-9D66-2A3173F2A084}"/>
    <cellStyle name="color gray" xfId="32" xr:uid="{8E1079D9-4A41-488D-841F-35486D4D8427}"/>
    <cellStyle name="Dezimal [0]_tabquestmig99v.95" xfId="33" xr:uid="{2B134D13-E779-409B-9784-F1AE4A2700B3}"/>
    <cellStyle name="Dezimal_tabquestmig99v.95" xfId="34" xr:uid="{5FCBE7D9-5250-4BA4-9148-CD40EBDFE161}"/>
    <cellStyle name="Entrée 2" xfId="43" xr:uid="{AC0731D9-45AB-4211-847E-EC13DD72402D}"/>
    <cellStyle name="grey" xfId="37" xr:uid="{FBF07888-A623-43B4-BAC1-116F044E9E81}"/>
    <cellStyle name="Hyperlink" xfId="2" builtinId="8"/>
    <cellStyle name="Insatisfaisant 2" xfId="29" xr:uid="{C7AA1924-B53B-4520-9847-59E4CB498E40}"/>
    <cellStyle name="Lien hypertexte 2" xfId="42" xr:uid="{3704E7FE-8041-4A6B-B2E8-92EECA2F0E3A}"/>
    <cellStyle name="Milliers [0] 2" xfId="45" xr:uid="{9C39924B-3D33-4594-A8A9-CC892E81C303}"/>
    <cellStyle name="Milliers 2" xfId="61" xr:uid="{BF4F7E8A-8DB9-4073-A0CC-573C7AD1A9F2}"/>
    <cellStyle name="Milliers 3" xfId="65" xr:uid="{5D87AFC0-5B58-464F-815F-BA4693B4BFE7}"/>
    <cellStyle name="Monétaire [0] 2" xfId="46" xr:uid="{C0098362-EE7D-40A2-8137-E9EAF49CF6D3}"/>
    <cellStyle name="Neutre 2" xfId="47" xr:uid="{A2A2F269-711E-4802-BDE9-A07AC04FFC19}"/>
    <cellStyle name="Normal" xfId="0" builtinId="0"/>
    <cellStyle name="Normal 2" xfId="59" xr:uid="{0AED57D6-24C0-4CE8-A4A2-3BDD7FDC9C0B}"/>
    <cellStyle name="Normal 2 2" xfId="62" xr:uid="{CB58B25F-6E46-4A75-9191-B81128ADE4D1}"/>
    <cellStyle name="Normal 3" xfId="48" xr:uid="{173FE7B2-2872-4813-A60C-B02632557C68}"/>
    <cellStyle name="Normal 3 2" xfId="63" xr:uid="{DDE80E66-C948-4C0A-98A3-729BC9183FC8}"/>
    <cellStyle name="Normal 4" xfId="60" xr:uid="{055E45DA-47F2-4E4C-8684-3F5E98116CA8}"/>
    <cellStyle name="Normal 5" xfId="3" xr:uid="{F0CF3630-A962-4D5A-A71F-5EE42363690A}"/>
    <cellStyle name="normální_List1" xfId="49" xr:uid="{D3534610-CC8E-4C7A-AF5B-90A03BD56298}"/>
    <cellStyle name="Note 2" xfId="50" xr:uid="{4CD474AD-6391-4D90-A8DC-F28A79C30BA3}"/>
    <cellStyle name="NumberCellStyle" xfId="64" xr:uid="{6C8D235B-A700-437D-9C90-2B7AB89B170A}"/>
    <cellStyle name="Percent" xfId="1" builtinId="5"/>
    <cellStyle name="Satisfaisant 2" xfId="36" xr:uid="{61D5F116-53E5-4804-ABD4-7AC814FB5FBD}"/>
    <cellStyle name="SDMX_protected" xfId="52" xr:uid="{8AA80C52-AFA1-40DB-BB11-37462D49663D}"/>
    <cellStyle name="Sortie 2" xfId="51" xr:uid="{F854E8A2-62F6-4A10-9D40-F921E852D701}"/>
    <cellStyle name="Standaard_Asyl 2000 EU" xfId="53" xr:uid="{542E4807-150E-4201-B63E-491D3E9688FE}"/>
    <cellStyle name="Texte explicatif 2" xfId="35" xr:uid="{F922D319-E5D1-487D-9A41-E570C1355453}"/>
    <cellStyle name="Titre 2" xfId="54" xr:uid="{395495DA-C555-457C-91CB-81CB212535E1}"/>
    <cellStyle name="Titre 1 2" xfId="38" xr:uid="{819715AF-5359-464B-9C51-33CE6E8D041F}"/>
    <cellStyle name="Titre 2 2" xfId="39" xr:uid="{4963E816-D7B9-4FE7-AAE1-B864BE9CFB38}"/>
    <cellStyle name="Titre 3 2" xfId="40" xr:uid="{0880CFBC-00C2-4E42-BCE9-51145CFFF586}"/>
    <cellStyle name="Titre 4 2" xfId="41" xr:uid="{9101AE98-3DEC-402A-8AB5-FCD9BDCB1931}"/>
    <cellStyle name="Total 2" xfId="55" xr:uid="{C114EBC3-CA9B-40BC-AB82-7E5C34BA3761}"/>
    <cellStyle name="Vérification 2" xfId="31" xr:uid="{5162D39F-1344-46C1-ABA8-DDC78FFB9739}"/>
    <cellStyle name="Währung [0]_tabquestmig99v.95" xfId="56" xr:uid="{64A6FA4D-46CA-488F-8BF4-910FA6A168DB}"/>
    <cellStyle name="Währung_tabquestmig99v.95" xfId="57" xr:uid="{CD2FB2C1-C54D-4650-A087-FD9C85FBA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</xdr:row>
      <xdr:rowOff>3077</xdr:rowOff>
    </xdr:from>
    <xdr:to>
      <xdr:col>2</xdr:col>
      <xdr:colOff>1511300</xdr:colOff>
      <xdr:row>7</xdr:row>
      <xdr:rowOff>97691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F95ADD-55CC-42BB-AB5E-88211E483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4" y="555527"/>
          <a:ext cx="2308226" cy="83121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103505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346EBA8F-A5E5-4A1B-BB00-DD118580F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2253" y="28892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ige.europa.eu/gender-statistics/dgs/indicator/ta_demigr_dem_mort__demo_macbc/datatable" TargetMode="External"/><Relationship Id="rId1" Type="http://schemas.openxmlformats.org/officeDocument/2006/relationships/hyperlink" Target="https://ec.europa.eu/eurostat/statistics-explained/index.php?oldid=49711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ed.fr/en/everything_about_population/data/europe-developed-countries/population-births-deaths/" TargetMode="External"/><Relationship Id="rId1" Type="http://schemas.openxmlformats.org/officeDocument/2006/relationships/hyperlink" Target="https://eige.europa.eu/gender-statistics/dgs/indicator/ta_demigr_dem_mort__demo_macbc/datatab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statistics-explained/index.php?oldid=497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D064-0018-4998-8480-8846E6E1D8EE}">
  <dimension ref="B11:D31"/>
  <sheetViews>
    <sheetView tabSelected="1" workbookViewId="0">
      <selection activeCell="C20" sqref="C20"/>
    </sheetView>
  </sheetViews>
  <sheetFormatPr defaultColWidth="10.81640625" defaultRowHeight="14.5" x14ac:dyDescent="0.35"/>
  <cols>
    <col min="1" max="2" width="10.81640625" style="2"/>
    <col min="3" max="3" width="46.7265625" style="2" bestFit="1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4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4"/>
    </row>
    <row r="16" spans="2:4" x14ac:dyDescent="0.35">
      <c r="B16" s="3" t="s">
        <v>6</v>
      </c>
    </row>
    <row r="17" spans="2:3" x14ac:dyDescent="0.35">
      <c r="B17" s="37" t="s">
        <v>7</v>
      </c>
      <c r="C17" s="5"/>
    </row>
    <row r="18" spans="2:3" x14ac:dyDescent="0.35">
      <c r="B18" s="5"/>
      <c r="C18" s="5"/>
    </row>
    <row r="19" spans="2:3" x14ac:dyDescent="0.35">
      <c r="B19" s="5"/>
      <c r="C19" s="5"/>
    </row>
    <row r="20" spans="2:3" x14ac:dyDescent="0.35">
      <c r="B20" s="5"/>
      <c r="C20" s="5"/>
    </row>
    <row r="21" spans="2:3" x14ac:dyDescent="0.35">
      <c r="B21" s="5"/>
      <c r="C21" s="5"/>
    </row>
    <row r="22" spans="2:3" x14ac:dyDescent="0.35">
      <c r="B22" s="5"/>
      <c r="C22" s="5"/>
    </row>
    <row r="23" spans="2:3" x14ac:dyDescent="0.35">
      <c r="B23" s="5"/>
      <c r="C23" s="5"/>
    </row>
    <row r="24" spans="2:3" x14ac:dyDescent="0.35">
      <c r="B24" s="5"/>
      <c r="C24" s="5"/>
    </row>
    <row r="25" spans="2:3" x14ac:dyDescent="0.35">
      <c r="B25" s="5"/>
      <c r="C25" s="5"/>
    </row>
    <row r="26" spans="2:3" x14ac:dyDescent="0.35">
      <c r="B26" s="5"/>
      <c r="C26" s="5"/>
    </row>
    <row r="27" spans="2:3" x14ac:dyDescent="0.35">
      <c r="B27" s="5"/>
      <c r="C27" s="5"/>
    </row>
    <row r="28" spans="2:3" x14ac:dyDescent="0.35">
      <c r="B28" s="5"/>
      <c r="C28" s="5"/>
    </row>
    <row r="29" spans="2:3" x14ac:dyDescent="0.35">
      <c r="B29" s="5"/>
      <c r="C29" s="5"/>
    </row>
    <row r="30" spans="2:3" x14ac:dyDescent="0.35">
      <c r="B30" s="5"/>
      <c r="C30" s="5"/>
    </row>
    <row r="31" spans="2:3" x14ac:dyDescent="0.35">
      <c r="B31" s="5"/>
      <c r="C31" s="5"/>
    </row>
  </sheetData>
  <hyperlinks>
    <hyperlink ref="D13" r:id="rId1" location="Population_projections" display="European Commission" xr:uid="{47E22D07-4D33-45C8-9237-B19570CE8F63}"/>
    <hyperlink ref="D14" r:id="rId2" display="European Institute for Gender Equality " xr:uid="{3C8B14DE-F98F-4863-98DE-6ECC7671B7F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4404-D56B-4854-BC76-DA826F70CF0D}">
  <dimension ref="A1:F73"/>
  <sheetViews>
    <sheetView zoomScale="70" zoomScaleNormal="70" workbookViewId="0">
      <selection activeCell="B8" sqref="B8"/>
    </sheetView>
  </sheetViews>
  <sheetFormatPr defaultColWidth="11.453125" defaultRowHeight="14.5" x14ac:dyDescent="0.35"/>
  <sheetData>
    <row r="1" spans="1:6" x14ac:dyDescent="0.35">
      <c r="A1" s="7" t="s">
        <v>8</v>
      </c>
      <c r="B1" s="7"/>
    </row>
    <row r="2" spans="1:6" x14ac:dyDescent="0.35">
      <c r="A2" s="7" t="s">
        <v>9</v>
      </c>
      <c r="B2" s="7"/>
    </row>
    <row r="4" spans="1:6" x14ac:dyDescent="0.35">
      <c r="A4" s="12" t="s">
        <v>10</v>
      </c>
      <c r="B4" s="12"/>
    </row>
    <row r="5" spans="1:6" x14ac:dyDescent="0.35">
      <c r="A5" s="11" t="s">
        <v>11</v>
      </c>
      <c r="B5" s="11"/>
    </row>
    <row r="6" spans="1:6" x14ac:dyDescent="0.35">
      <c r="A6" s="8"/>
      <c r="B6" s="6"/>
    </row>
    <row r="7" spans="1:6" x14ac:dyDescent="0.35">
      <c r="A7" s="8"/>
      <c r="B7" s="6"/>
    </row>
    <row r="8" spans="1:6" x14ac:dyDescent="0.35">
      <c r="A8" s="6"/>
      <c r="B8" s="13" t="s">
        <v>11</v>
      </c>
      <c r="C8" t="s">
        <v>12</v>
      </c>
      <c r="D8" t="s">
        <v>13</v>
      </c>
      <c r="E8" t="s">
        <v>14</v>
      </c>
      <c r="F8" t="s">
        <v>15</v>
      </c>
    </row>
    <row r="9" spans="1:6" x14ac:dyDescent="0.35">
      <c r="A9" s="16"/>
      <c r="B9" s="17">
        <v>3.7211949999999998</v>
      </c>
    </row>
    <row r="10" spans="1:6" x14ac:dyDescent="0.35">
      <c r="A10" s="16"/>
      <c r="B10" s="17">
        <v>3.7234229999999999</v>
      </c>
    </row>
    <row r="11" spans="1:6" x14ac:dyDescent="0.35">
      <c r="A11" s="16"/>
      <c r="B11" s="17">
        <v>3.622925</v>
      </c>
    </row>
    <row r="12" spans="1:6" x14ac:dyDescent="0.35">
      <c r="A12" s="16">
        <v>1965</v>
      </c>
      <c r="B12" s="17">
        <v>3.7511060000000001</v>
      </c>
    </row>
    <row r="13" spans="1:6" x14ac:dyDescent="0.35">
      <c r="A13" s="16"/>
      <c r="B13" s="17">
        <v>3.718683</v>
      </c>
    </row>
    <row r="14" spans="1:6" x14ac:dyDescent="0.35">
      <c r="A14" s="16"/>
      <c r="B14" s="17">
        <v>3.811566</v>
      </c>
    </row>
    <row r="15" spans="1:6" x14ac:dyDescent="0.35">
      <c r="A15" s="16"/>
      <c r="B15" s="17">
        <v>3.9511029999999998</v>
      </c>
    </row>
    <row r="16" spans="1:6" x14ac:dyDescent="0.35">
      <c r="A16" s="16"/>
      <c r="B16" s="17">
        <v>4.0793860000000004</v>
      </c>
    </row>
    <row r="17" spans="1:2" x14ac:dyDescent="0.35">
      <c r="A17" s="16">
        <v>1970</v>
      </c>
      <c r="B17" s="17">
        <v>3.9868769999999998</v>
      </c>
    </row>
    <row r="18" spans="1:2" x14ac:dyDescent="0.35">
      <c r="A18" s="16"/>
      <c r="B18" s="17">
        <v>4.0473109999999997</v>
      </c>
    </row>
    <row r="19" spans="1:2" x14ac:dyDescent="0.35">
      <c r="A19" s="16"/>
      <c r="B19" s="17">
        <v>3.9959009999999999</v>
      </c>
    </row>
    <row r="20" spans="1:2" x14ac:dyDescent="0.35">
      <c r="A20" s="16"/>
      <c r="B20" s="17">
        <v>4.079758</v>
      </c>
    </row>
    <row r="21" spans="1:2" x14ac:dyDescent="0.35">
      <c r="A21" s="16"/>
      <c r="B21" s="17">
        <v>4.0460950000000002</v>
      </c>
    </row>
    <row r="22" spans="1:2" x14ac:dyDescent="0.35">
      <c r="A22" s="16">
        <v>1975</v>
      </c>
      <c r="B22" s="17">
        <v>4.1638659999999996</v>
      </c>
    </row>
    <row r="23" spans="1:2" x14ac:dyDescent="0.35">
      <c r="A23" s="16"/>
      <c r="B23" s="17">
        <v>4.1639790000000003</v>
      </c>
    </row>
    <row r="24" spans="1:2" x14ac:dyDescent="0.35">
      <c r="A24" s="16"/>
      <c r="B24" s="17">
        <v>4.0963979999999998</v>
      </c>
    </row>
    <row r="25" spans="1:2" x14ac:dyDescent="0.35">
      <c r="A25" s="16"/>
      <c r="B25" s="17">
        <v>4.1713630000000004</v>
      </c>
    </row>
    <row r="26" spans="1:2" x14ac:dyDescent="0.35">
      <c r="A26" s="16"/>
      <c r="B26" s="17">
        <v>4.1441249999999998</v>
      </c>
    </row>
    <row r="27" spans="1:2" x14ac:dyDescent="0.35">
      <c r="A27" s="16">
        <v>1980</v>
      </c>
      <c r="B27" s="17">
        <v>4.2500710000000002</v>
      </c>
    </row>
    <row r="28" spans="1:2" x14ac:dyDescent="0.35">
      <c r="A28" s="16"/>
      <c r="B28" s="17">
        <v>4.2176499999999999</v>
      </c>
    </row>
    <row r="29" spans="1:2" x14ac:dyDescent="0.35">
      <c r="A29" s="16"/>
      <c r="B29" s="17">
        <v>4.1835750000000003</v>
      </c>
    </row>
    <row r="30" spans="1:2" x14ac:dyDescent="0.35">
      <c r="A30" s="16"/>
      <c r="B30" s="17">
        <v>4.3045140000000002</v>
      </c>
    </row>
    <row r="31" spans="1:2" x14ac:dyDescent="0.35">
      <c r="A31" s="16"/>
      <c r="B31" s="17">
        <v>4.2330940000000004</v>
      </c>
    </row>
    <row r="32" spans="1:2" x14ac:dyDescent="0.35">
      <c r="A32" s="16">
        <v>1985</v>
      </c>
      <c r="B32" s="17">
        <v>4.3357229999999998</v>
      </c>
    </row>
    <row r="33" spans="1:2" x14ac:dyDescent="0.35">
      <c r="A33" s="16"/>
      <c r="B33" s="17">
        <v>4.2962100000000003</v>
      </c>
    </row>
    <row r="34" spans="1:2" x14ac:dyDescent="0.35">
      <c r="A34" s="16"/>
      <c r="B34" s="17">
        <v>4.2423450000000003</v>
      </c>
    </row>
    <row r="35" spans="1:2" x14ac:dyDescent="0.35">
      <c r="A35" s="16"/>
      <c r="B35" s="17">
        <v>4.2465820000000001</v>
      </c>
    </row>
    <row r="36" spans="1:2" x14ac:dyDescent="0.35">
      <c r="A36" s="16"/>
      <c r="B36" s="17">
        <v>4.2657740000000004</v>
      </c>
    </row>
    <row r="37" spans="1:2" x14ac:dyDescent="0.35">
      <c r="A37" s="16">
        <v>1990</v>
      </c>
      <c r="B37" s="17">
        <v>4.3245690000000003</v>
      </c>
    </row>
    <row r="38" spans="1:2" x14ac:dyDescent="0.35">
      <c r="A38" s="16"/>
      <c r="B38" s="17">
        <v>4.350854</v>
      </c>
    </row>
    <row r="39" spans="1:2" x14ac:dyDescent="0.35">
      <c r="A39" s="16"/>
      <c r="B39" s="17">
        <v>4.3040190000000003</v>
      </c>
    </row>
    <row r="40" spans="1:2" x14ac:dyDescent="0.35">
      <c r="A40" s="16"/>
      <c r="B40" s="17">
        <v>4.3677279999999996</v>
      </c>
    </row>
    <row r="41" spans="1:2" x14ac:dyDescent="0.35">
      <c r="A41" s="16"/>
      <c r="B41" s="17">
        <v>4.3144340000000003</v>
      </c>
    </row>
    <row r="42" spans="1:2" x14ac:dyDescent="0.35">
      <c r="A42" s="16">
        <v>1995</v>
      </c>
      <c r="B42" s="17">
        <v>4.3552169999999997</v>
      </c>
    </row>
    <row r="43" spans="1:2" x14ac:dyDescent="0.35">
      <c r="A43" s="16"/>
      <c r="B43" s="17">
        <v>4.361669</v>
      </c>
    </row>
    <row r="44" spans="1:2" x14ac:dyDescent="0.35">
      <c r="A44" s="16"/>
      <c r="B44" s="17">
        <v>4.3163809999999998</v>
      </c>
    </row>
    <row r="45" spans="1:2" x14ac:dyDescent="0.35">
      <c r="A45" s="16"/>
      <c r="B45" s="17">
        <v>4.3290870000000004</v>
      </c>
    </row>
    <row r="46" spans="1:2" x14ac:dyDescent="0.35">
      <c r="A46" s="16"/>
      <c r="B46" s="17">
        <v>4.3310000000000004</v>
      </c>
    </row>
    <row r="47" spans="1:2" x14ac:dyDescent="0.35">
      <c r="A47" s="16">
        <v>2000</v>
      </c>
      <c r="B47" s="17">
        <v>4.267048</v>
      </c>
    </row>
    <row r="48" spans="1:2" x14ac:dyDescent="0.35">
      <c r="A48" s="16"/>
      <c r="B48" s="17">
        <v>4.2311779999999999</v>
      </c>
    </row>
    <row r="49" spans="1:6" x14ac:dyDescent="0.35">
      <c r="A49" s="16"/>
      <c r="B49" s="17">
        <v>4.2849890000000004</v>
      </c>
    </row>
    <row r="50" spans="1:6" x14ac:dyDescent="0.35">
      <c r="A50" s="16"/>
      <c r="B50" s="17">
        <v>4.3736499999999996</v>
      </c>
    </row>
    <row r="51" spans="1:6" x14ac:dyDescent="0.35">
      <c r="A51" s="16"/>
      <c r="B51" s="17">
        <v>4.1909200000000002</v>
      </c>
    </row>
    <row r="52" spans="1:6" x14ac:dyDescent="0.35">
      <c r="A52" s="16">
        <v>2005</v>
      </c>
      <c r="B52" s="17">
        <v>4.2886680000000004</v>
      </c>
    </row>
    <row r="53" spans="1:6" x14ac:dyDescent="0.35">
      <c r="A53" s="16"/>
      <c r="B53" s="17">
        <v>4.2243300000000001</v>
      </c>
    </row>
    <row r="54" spans="1:6" x14ac:dyDescent="0.35">
      <c r="A54" s="16"/>
      <c r="B54" s="17">
        <v>4.2717359999999998</v>
      </c>
    </row>
    <row r="55" spans="1:6" x14ac:dyDescent="0.35">
      <c r="A55" s="16"/>
      <c r="B55" s="17">
        <v>4.3122369999999997</v>
      </c>
    </row>
    <row r="56" spans="1:6" x14ac:dyDescent="0.35">
      <c r="A56" s="16"/>
      <c r="B56" s="17">
        <v>4.3417409999999999</v>
      </c>
    </row>
    <row r="57" spans="1:6" x14ac:dyDescent="0.35">
      <c r="A57" s="16">
        <v>2010</v>
      </c>
      <c r="B57" s="17">
        <v>4.3446470000000001</v>
      </c>
    </row>
    <row r="58" spans="1:6" x14ac:dyDescent="0.35">
      <c r="A58" s="16"/>
      <c r="B58" s="17">
        <v>4.3188170000000001</v>
      </c>
    </row>
    <row r="59" spans="1:6" x14ac:dyDescent="0.35">
      <c r="A59" s="16"/>
      <c r="B59" s="17">
        <v>4.4413470000000004</v>
      </c>
    </row>
    <row r="60" spans="1:6" x14ac:dyDescent="0.35">
      <c r="A60" s="6">
        <v>2013</v>
      </c>
      <c r="B60" s="17">
        <v>4.4192580000000001</v>
      </c>
      <c r="C60" s="33">
        <v>2.200259</v>
      </c>
      <c r="D60" s="33">
        <v>2.2189990000000002</v>
      </c>
      <c r="E60" s="18">
        <f>C60/B60</f>
        <v>0.49787973456177481</v>
      </c>
      <c r="F60" s="18">
        <f>D60/B60</f>
        <v>0.50212026543822519</v>
      </c>
    </row>
    <row r="61" spans="1:6" x14ac:dyDescent="0.35">
      <c r="A61" s="6">
        <v>2014</v>
      </c>
      <c r="B61" s="17">
        <v>4.3726070000000004</v>
      </c>
      <c r="C61" s="33">
        <v>2.1813500000000001</v>
      </c>
      <c r="D61" s="33">
        <v>2.1912569999999998</v>
      </c>
      <c r="E61" s="18">
        <f t="shared" ref="E61:E68" si="0">C61/B61</f>
        <v>0.49886715179296925</v>
      </c>
      <c r="F61" s="18">
        <f t="shared" ref="F61:F68" si="1">D61/B61</f>
        <v>0.50113284820703063</v>
      </c>
    </row>
    <row r="62" spans="1:6" x14ac:dyDescent="0.35">
      <c r="A62" s="6">
        <v>2015</v>
      </c>
      <c r="B62" s="17">
        <v>4.6204109999999998</v>
      </c>
      <c r="C62" s="33">
        <v>2.2877909999999999</v>
      </c>
      <c r="D62" s="33">
        <v>2.3326199999999999</v>
      </c>
      <c r="E62" s="18">
        <f t="shared" si="0"/>
        <v>0.49514880819044021</v>
      </c>
      <c r="F62" s="18">
        <f t="shared" si="1"/>
        <v>0.50485119180955984</v>
      </c>
    </row>
    <row r="63" spans="1:6" x14ac:dyDescent="0.35">
      <c r="A63" s="6">
        <v>2016</v>
      </c>
      <c r="B63" s="17">
        <v>4.5342000000000002</v>
      </c>
      <c r="C63" s="33">
        <v>2.263169</v>
      </c>
      <c r="D63" s="33">
        <v>2.2710031000000002</v>
      </c>
      <c r="E63" s="18">
        <f t="shared" si="0"/>
        <v>0.49913303339067527</v>
      </c>
      <c r="F63" s="18">
        <f t="shared" si="1"/>
        <v>0.50086081337391386</v>
      </c>
    </row>
    <row r="64" spans="1:6" x14ac:dyDescent="0.35">
      <c r="A64" s="6">
        <v>2017</v>
      </c>
      <c r="B64" s="17">
        <v>4.6609170000000004</v>
      </c>
      <c r="C64" s="33">
        <v>2.3120820000000002</v>
      </c>
      <c r="D64" s="33">
        <v>2.3488349999999998</v>
      </c>
      <c r="E64" s="18">
        <f t="shared" si="0"/>
        <v>0.49605732090916871</v>
      </c>
      <c r="F64" s="18">
        <f t="shared" si="1"/>
        <v>0.50394267909083112</v>
      </c>
    </row>
    <row r="65" spans="1:6" x14ac:dyDescent="0.35">
      <c r="A65" s="6">
        <v>2018</v>
      </c>
      <c r="B65" s="14">
        <v>4.6935760000000002</v>
      </c>
      <c r="C65" s="33">
        <v>2.335731</v>
      </c>
      <c r="D65" s="33">
        <v>2.3578450000000002</v>
      </c>
      <c r="E65" s="18">
        <f t="shared" si="0"/>
        <v>0.49764422691781274</v>
      </c>
      <c r="F65" s="18">
        <f t="shared" si="1"/>
        <v>0.50235577308218726</v>
      </c>
    </row>
    <row r="66" spans="1:6" x14ac:dyDescent="0.35">
      <c r="A66" s="6">
        <v>2019</v>
      </c>
      <c r="B66" s="14">
        <v>4.6530329999999998</v>
      </c>
      <c r="C66" s="33">
        <v>2.3204440000000002</v>
      </c>
      <c r="D66" s="33">
        <v>2.332589</v>
      </c>
      <c r="E66" s="18">
        <f t="shared" si="0"/>
        <v>0.49869493725920283</v>
      </c>
      <c r="F66" s="18">
        <f t="shared" si="1"/>
        <v>0.50130506274079722</v>
      </c>
    </row>
    <row r="67" spans="1:6" x14ac:dyDescent="0.35">
      <c r="A67" s="6">
        <v>2020</v>
      </c>
      <c r="B67" s="15">
        <v>5.1840770000000003</v>
      </c>
      <c r="C67" s="33">
        <v>2.6081409999999998</v>
      </c>
      <c r="D67" s="33">
        <v>2.5759370000000001</v>
      </c>
      <c r="E67" s="18">
        <f t="shared" si="0"/>
        <v>0.503106145992816</v>
      </c>
      <c r="F67" s="18">
        <f t="shared" si="1"/>
        <v>0.49689404690555328</v>
      </c>
    </row>
    <row r="68" spans="1:6" x14ac:dyDescent="0.35">
      <c r="A68" s="6">
        <v>2021</v>
      </c>
      <c r="B68" s="15">
        <v>5.3</v>
      </c>
      <c r="C68" s="33">
        <v>2.6758169999999999</v>
      </c>
      <c r="D68" s="33">
        <v>2.6214770000000001</v>
      </c>
      <c r="E68" s="18">
        <f t="shared" si="0"/>
        <v>0.50487113207547174</v>
      </c>
      <c r="F68" s="18">
        <f t="shared" si="1"/>
        <v>0.49461830188679246</v>
      </c>
    </row>
    <row r="69" spans="1:6" x14ac:dyDescent="0.35">
      <c r="A69" s="6">
        <v>2022</v>
      </c>
      <c r="B69" s="20">
        <v>5.1485950000000003</v>
      </c>
    </row>
    <row r="70" spans="1:6" x14ac:dyDescent="0.35">
      <c r="A70" s="9"/>
      <c r="B70" s="6"/>
    </row>
    <row r="71" spans="1:6" x14ac:dyDescent="0.35">
      <c r="A71" s="10" t="s">
        <v>16</v>
      </c>
      <c r="B71" s="6"/>
    </row>
    <row r="72" spans="1:6" x14ac:dyDescent="0.35">
      <c r="A72" s="36" t="s">
        <v>17</v>
      </c>
      <c r="B72" s="6"/>
    </row>
    <row r="73" spans="1:6" x14ac:dyDescent="0.35">
      <c r="A73" s="35" t="s">
        <v>18</v>
      </c>
      <c r="B73" s="6"/>
    </row>
  </sheetData>
  <hyperlinks>
    <hyperlink ref="A73" r:id="rId1" xr:uid="{D3846DC5-3D89-4570-A3C3-7725009DC51D}"/>
    <hyperlink ref="A72" r:id="rId2" xr:uid="{C06424BC-6619-4B5B-846C-A4D86A4210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A6B8-0872-4394-B0D4-738DE8A13EDE}">
  <dimension ref="A2:CB13"/>
  <sheetViews>
    <sheetView zoomScale="85" zoomScaleNormal="85" workbookViewId="0">
      <selection activeCell="F11" sqref="F11"/>
    </sheetView>
  </sheetViews>
  <sheetFormatPr defaultColWidth="11.453125" defaultRowHeight="14.5" x14ac:dyDescent="0.35"/>
  <sheetData>
    <row r="2" spans="1:80" x14ac:dyDescent="0.35">
      <c r="A2" s="7" t="s">
        <v>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80" x14ac:dyDescent="0.35">
      <c r="A3" s="32" t="s">
        <v>20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80" x14ac:dyDescent="0.35">
      <c r="A4" s="34" t="s">
        <v>21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80" x14ac:dyDescent="0.35">
      <c r="A5" s="2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80" x14ac:dyDescent="0.35">
      <c r="A6" s="27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80" x14ac:dyDescent="0.35">
      <c r="A7" s="25" t="s">
        <v>11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80" x14ac:dyDescent="0.35">
      <c r="A8" s="2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80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80" x14ac:dyDescent="0.35">
      <c r="A10" s="23"/>
      <c r="B10" s="6"/>
      <c r="C10" s="31"/>
      <c r="D10" s="31"/>
      <c r="E10" s="31">
        <v>2025</v>
      </c>
      <c r="F10" s="31"/>
      <c r="G10" s="31"/>
      <c r="H10" s="31"/>
      <c r="I10" s="31"/>
      <c r="J10" s="31">
        <v>2030</v>
      </c>
      <c r="K10" s="31"/>
      <c r="L10" s="31"/>
      <c r="M10" s="31"/>
      <c r="N10" s="31"/>
      <c r="O10" s="31">
        <v>2035</v>
      </c>
      <c r="P10" s="31"/>
      <c r="Q10" s="31"/>
      <c r="R10" s="31"/>
      <c r="S10" s="31"/>
      <c r="T10" s="31">
        <v>2040</v>
      </c>
      <c r="U10" s="31"/>
      <c r="V10" s="31"/>
      <c r="W10" s="31"/>
      <c r="X10" s="31"/>
      <c r="Y10" s="31">
        <v>2045</v>
      </c>
      <c r="Z10" s="31"/>
      <c r="AA10" s="31"/>
      <c r="AB10" s="31"/>
      <c r="AC10" s="31"/>
      <c r="AD10" s="31">
        <v>2050</v>
      </c>
      <c r="AE10" s="31"/>
      <c r="AF10" s="31"/>
      <c r="AG10" s="31"/>
      <c r="AH10" s="31"/>
      <c r="AI10" s="31">
        <v>2055</v>
      </c>
      <c r="AJ10" s="31"/>
      <c r="AK10" s="31"/>
      <c r="AL10" s="31"/>
      <c r="AM10" s="31"/>
      <c r="AN10" s="31">
        <v>2060</v>
      </c>
      <c r="AO10" s="31"/>
      <c r="AP10" s="31"/>
      <c r="AQ10" s="31"/>
      <c r="AR10" s="31"/>
      <c r="AS10" s="31">
        <v>2065</v>
      </c>
      <c r="AT10" s="31"/>
      <c r="AU10" s="31"/>
      <c r="AV10" s="31"/>
      <c r="AW10" s="31"/>
      <c r="AX10" s="31">
        <v>2070</v>
      </c>
      <c r="AY10" s="31"/>
      <c r="AZ10" s="31"/>
      <c r="BA10" s="31"/>
      <c r="BB10" s="31"/>
      <c r="BC10" s="31">
        <v>2075</v>
      </c>
      <c r="BD10" s="31"/>
      <c r="BE10" s="31"/>
      <c r="BF10" s="31"/>
      <c r="BG10" s="31"/>
      <c r="BH10" s="31">
        <v>2080</v>
      </c>
      <c r="BI10" s="31"/>
      <c r="BJ10" s="31"/>
      <c r="BK10" s="31"/>
      <c r="BL10" s="31"/>
      <c r="BM10" s="31">
        <v>2085</v>
      </c>
      <c r="BN10" s="31"/>
      <c r="BO10" s="31"/>
      <c r="BP10" s="31"/>
      <c r="BQ10" s="31"/>
      <c r="BR10" s="31">
        <v>2090</v>
      </c>
      <c r="BS10" s="31"/>
      <c r="BT10" s="31"/>
      <c r="BU10" s="31"/>
      <c r="BV10" s="31"/>
      <c r="BW10" s="31">
        <v>2095</v>
      </c>
      <c r="BX10" s="31"/>
      <c r="BY10" s="31"/>
      <c r="BZ10" s="31"/>
      <c r="CA10" s="31"/>
      <c r="CB10" s="31">
        <v>2100</v>
      </c>
    </row>
    <row r="11" spans="1:80" x14ac:dyDescent="0.35">
      <c r="A11" s="22" t="s">
        <v>23</v>
      </c>
      <c r="B11" s="28">
        <v>5.1635039999999996</v>
      </c>
      <c r="C11" s="28">
        <v>5.0237550000000004</v>
      </c>
      <c r="D11" s="28">
        <v>4.988842</v>
      </c>
      <c r="E11" s="28">
        <v>5.0049760000000001</v>
      </c>
      <c r="F11" s="28">
        <v>5.0200430000000003</v>
      </c>
      <c r="G11" s="28">
        <v>5.0343689999999999</v>
      </c>
      <c r="H11" s="28">
        <v>5.0485889999999998</v>
      </c>
      <c r="I11" s="28">
        <v>5.0632279999999996</v>
      </c>
      <c r="J11" s="28">
        <v>5.0787870000000002</v>
      </c>
      <c r="K11" s="28">
        <v>5.0955430000000002</v>
      </c>
      <c r="L11" s="28">
        <v>5.1140990000000004</v>
      </c>
      <c r="M11" s="28">
        <v>5.1346769999999999</v>
      </c>
      <c r="N11" s="28">
        <v>5.1582470000000002</v>
      </c>
      <c r="O11" s="28">
        <v>5.1846870000000003</v>
      </c>
      <c r="P11" s="28">
        <v>5.213228</v>
      </c>
      <c r="Q11" s="28">
        <v>5.2436189999999998</v>
      </c>
      <c r="R11" s="28">
        <v>5.2755679999999998</v>
      </c>
      <c r="S11" s="28">
        <v>5.3085560000000003</v>
      </c>
      <c r="T11" s="28">
        <v>5.3420610000000002</v>
      </c>
      <c r="U11" s="28">
        <v>5.3753710000000003</v>
      </c>
      <c r="V11" s="28">
        <v>5.4084719999999997</v>
      </c>
      <c r="W11" s="28">
        <v>5.440887</v>
      </c>
      <c r="X11" s="28">
        <v>5.4721209999999996</v>
      </c>
      <c r="Y11" s="28">
        <v>5.5018380000000002</v>
      </c>
      <c r="Z11" s="28">
        <v>5.530532</v>
      </c>
      <c r="AA11" s="28">
        <v>5.5571729999999997</v>
      </c>
      <c r="AB11" s="28">
        <v>5.5820179999999997</v>
      </c>
      <c r="AC11" s="28">
        <v>5.6052080000000002</v>
      </c>
      <c r="AD11" s="28">
        <v>5.626849</v>
      </c>
      <c r="AE11" s="28">
        <v>5.6467599999999996</v>
      </c>
      <c r="AF11" s="28">
        <v>5.6648269999999998</v>
      </c>
      <c r="AG11" s="28">
        <v>5.6804800000000002</v>
      </c>
      <c r="AH11" s="28">
        <v>5.6934870000000002</v>
      </c>
      <c r="AI11" s="28">
        <v>5.7033379999999996</v>
      </c>
      <c r="AJ11" s="28">
        <v>5.7095250000000002</v>
      </c>
      <c r="AK11" s="28">
        <v>5.7119619999999998</v>
      </c>
      <c r="AL11" s="28">
        <v>5.710566</v>
      </c>
      <c r="AM11" s="28">
        <v>5.7054220000000004</v>
      </c>
      <c r="AN11" s="28">
        <v>5.6965690000000002</v>
      </c>
      <c r="AO11" s="28">
        <v>5.6843899999999996</v>
      </c>
      <c r="AP11" s="28">
        <v>5.669397</v>
      </c>
      <c r="AQ11" s="28">
        <v>5.6521299999999997</v>
      </c>
      <c r="AR11" s="28">
        <v>5.6329079999999996</v>
      </c>
      <c r="AS11" s="28">
        <v>5.6119190000000003</v>
      </c>
      <c r="AT11" s="28">
        <v>5.5899859999999997</v>
      </c>
      <c r="AU11" s="28">
        <v>5.5677810000000001</v>
      </c>
      <c r="AV11" s="28">
        <v>5.5449960000000003</v>
      </c>
      <c r="AW11" s="28">
        <v>5.5217679999999998</v>
      </c>
      <c r="AX11" s="28">
        <v>5.4984789999999997</v>
      </c>
      <c r="AY11" s="28">
        <v>5.475511</v>
      </c>
      <c r="AZ11" s="28">
        <v>5.4527979999999996</v>
      </c>
      <c r="BA11" s="28">
        <v>5.4303780000000001</v>
      </c>
      <c r="BB11" s="28">
        <v>5.408658</v>
      </c>
      <c r="BC11" s="28">
        <v>5.3869499999999997</v>
      </c>
      <c r="BD11" s="28">
        <v>5.365437</v>
      </c>
      <c r="BE11" s="28">
        <v>5.3440260000000004</v>
      </c>
      <c r="BF11" s="28">
        <v>5.3226279999999999</v>
      </c>
      <c r="BG11" s="28">
        <v>5.3012589999999999</v>
      </c>
      <c r="BH11" s="28">
        <v>5.2800760000000002</v>
      </c>
      <c r="BI11" s="28">
        <v>5.2585769999999998</v>
      </c>
      <c r="BJ11" s="28">
        <v>5.2374619999999998</v>
      </c>
      <c r="BK11" s="28">
        <v>5.2166030000000001</v>
      </c>
      <c r="BL11" s="28">
        <v>5.1967049999999997</v>
      </c>
      <c r="BM11" s="28">
        <v>5.1775419999999999</v>
      </c>
      <c r="BN11" s="28">
        <v>5.1591310000000004</v>
      </c>
      <c r="BO11" s="28">
        <v>5.1416360000000001</v>
      </c>
      <c r="BP11" s="28">
        <v>5.1255499999999996</v>
      </c>
      <c r="BQ11" s="28">
        <v>5.11036</v>
      </c>
      <c r="BR11" s="28">
        <v>5.0971169999999999</v>
      </c>
      <c r="BS11" s="28">
        <v>5.0855490000000003</v>
      </c>
      <c r="BT11" s="28">
        <v>5.076479</v>
      </c>
      <c r="BU11" s="28">
        <v>5.0697169999999998</v>
      </c>
      <c r="BV11" s="28">
        <v>5.0653670000000002</v>
      </c>
      <c r="BW11" s="28">
        <v>5.0631360000000001</v>
      </c>
      <c r="BX11" s="28">
        <v>5.0626280000000001</v>
      </c>
      <c r="BY11" s="28">
        <v>5.0630040000000003</v>
      </c>
      <c r="BZ11" s="28">
        <v>5.0637150000000002</v>
      </c>
      <c r="CA11" s="28">
        <v>5.0643820000000002</v>
      </c>
      <c r="CB11" s="28">
        <v>5.0647919999999997</v>
      </c>
    </row>
    <row r="12" spans="1:80" x14ac:dyDescent="0.35">
      <c r="A12" s="6"/>
      <c r="B12" s="30"/>
      <c r="C12" s="6"/>
      <c r="D12" s="6"/>
      <c r="E12" s="24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29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80" x14ac:dyDescent="0.35">
      <c r="A13" s="10" t="s">
        <v>24</v>
      </c>
      <c r="B13" s="6"/>
      <c r="C13" s="6"/>
      <c r="D13" s="6"/>
      <c r="E13" s="24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</sheetData>
  <hyperlinks>
    <hyperlink ref="A4" r:id="rId1" location="Population_projections" xr:uid="{490A82E4-4C11-44D9-ADD3-A820630E65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1F9A-FE37-44A6-94F1-CF6842C5898F}">
  <dimension ref="A1:AF4"/>
  <sheetViews>
    <sheetView workbookViewId="0">
      <selection activeCell="E18" sqref="E18"/>
    </sheetView>
  </sheetViews>
  <sheetFormatPr defaultColWidth="11.453125" defaultRowHeight="14.5" x14ac:dyDescent="0.35"/>
  <sheetData>
    <row r="1" spans="1:32" x14ac:dyDescent="0.35">
      <c r="A1" s="21" t="s">
        <v>25</v>
      </c>
      <c r="B1">
        <v>2020</v>
      </c>
      <c r="C1">
        <f>B1+1</f>
        <v>2021</v>
      </c>
      <c r="D1">
        <f t="shared" ref="D1:AE1" si="0">C1+1</f>
        <v>2022</v>
      </c>
      <c r="E1">
        <f t="shared" si="0"/>
        <v>2023</v>
      </c>
      <c r="F1">
        <f t="shared" si="0"/>
        <v>2024</v>
      </c>
      <c r="G1">
        <f t="shared" si="0"/>
        <v>2025</v>
      </c>
      <c r="H1">
        <f t="shared" si="0"/>
        <v>2026</v>
      </c>
      <c r="I1">
        <f t="shared" si="0"/>
        <v>2027</v>
      </c>
      <c r="J1">
        <f t="shared" si="0"/>
        <v>2028</v>
      </c>
      <c r="K1">
        <f t="shared" si="0"/>
        <v>2029</v>
      </c>
      <c r="L1">
        <f t="shared" si="0"/>
        <v>2030</v>
      </c>
      <c r="M1">
        <f t="shared" si="0"/>
        <v>2031</v>
      </c>
      <c r="N1">
        <f t="shared" si="0"/>
        <v>2032</v>
      </c>
      <c r="O1">
        <f t="shared" si="0"/>
        <v>2033</v>
      </c>
      <c r="P1">
        <f t="shared" si="0"/>
        <v>2034</v>
      </c>
      <c r="Q1">
        <f t="shared" si="0"/>
        <v>2035</v>
      </c>
      <c r="R1">
        <f t="shared" si="0"/>
        <v>2036</v>
      </c>
      <c r="S1">
        <f t="shared" si="0"/>
        <v>2037</v>
      </c>
      <c r="T1">
        <f t="shared" si="0"/>
        <v>2038</v>
      </c>
      <c r="U1">
        <f t="shared" si="0"/>
        <v>2039</v>
      </c>
      <c r="V1">
        <f t="shared" si="0"/>
        <v>2040</v>
      </c>
      <c r="W1">
        <f t="shared" si="0"/>
        <v>2041</v>
      </c>
      <c r="X1">
        <f t="shared" si="0"/>
        <v>2042</v>
      </c>
      <c r="Y1">
        <f t="shared" si="0"/>
        <v>2043</v>
      </c>
      <c r="Z1">
        <f t="shared" si="0"/>
        <v>2044</v>
      </c>
      <c r="AA1">
        <f t="shared" si="0"/>
        <v>2045</v>
      </c>
      <c r="AB1">
        <f t="shared" si="0"/>
        <v>2046</v>
      </c>
      <c r="AC1">
        <f t="shared" si="0"/>
        <v>2047</v>
      </c>
      <c r="AD1">
        <f t="shared" si="0"/>
        <v>2048</v>
      </c>
      <c r="AE1">
        <f t="shared" si="0"/>
        <v>2049</v>
      </c>
      <c r="AF1">
        <f>AE1+1</f>
        <v>2050</v>
      </c>
    </row>
    <row r="2" spans="1:32" x14ac:dyDescent="0.35">
      <c r="A2" t="s">
        <v>26</v>
      </c>
      <c r="B2">
        <f>'Historic Number of deaths'!B67*10^6</f>
        <v>5184077</v>
      </c>
      <c r="C2">
        <f>'Historic Number of deaths'!B68*10^6</f>
        <v>5300000</v>
      </c>
      <c r="D2">
        <f>'Historic Number of deaths'!B69*10^6</f>
        <v>5148595</v>
      </c>
      <c r="E2" s="19">
        <f>'Forecast deaths'!C11*10^6</f>
        <v>5023755</v>
      </c>
      <c r="F2" s="19">
        <f>'Forecast deaths'!D11*10^6</f>
        <v>4988842</v>
      </c>
      <c r="G2" s="19">
        <f>'Forecast deaths'!E11*10^6</f>
        <v>5004976</v>
      </c>
      <c r="H2" s="19">
        <f>'Forecast deaths'!F11*10^6</f>
        <v>5020043</v>
      </c>
      <c r="I2" s="19">
        <f>'Forecast deaths'!G11*10^6</f>
        <v>5034369</v>
      </c>
      <c r="J2" s="19">
        <f>'Forecast deaths'!H11*10^6</f>
        <v>5048589</v>
      </c>
      <c r="K2" s="19">
        <f>'Forecast deaths'!I11*10^6</f>
        <v>5063228</v>
      </c>
      <c r="L2" s="19">
        <f>'Forecast deaths'!J11*10^6</f>
        <v>5078787</v>
      </c>
      <c r="M2" s="19">
        <f>'Forecast deaths'!K11*10^6</f>
        <v>5095543</v>
      </c>
      <c r="N2" s="19">
        <f>'Forecast deaths'!L11*10^6</f>
        <v>5114099</v>
      </c>
      <c r="O2" s="19">
        <f>'Forecast deaths'!M11*10^6</f>
        <v>5134677</v>
      </c>
      <c r="P2" s="19">
        <f>'Forecast deaths'!N11*10^6</f>
        <v>5158247</v>
      </c>
      <c r="Q2" s="19">
        <f>'Forecast deaths'!O11*10^6</f>
        <v>5184687</v>
      </c>
      <c r="R2" s="19">
        <f>'Forecast deaths'!P11*10^6</f>
        <v>5213228</v>
      </c>
      <c r="S2" s="19">
        <f>'Forecast deaths'!Q11*10^6</f>
        <v>5243619</v>
      </c>
      <c r="T2" s="19">
        <f>'Forecast deaths'!R11*10^6</f>
        <v>5275568</v>
      </c>
      <c r="U2" s="19">
        <f>'Forecast deaths'!S11*10^6</f>
        <v>5308556</v>
      </c>
      <c r="V2" s="19">
        <f>'Forecast deaths'!T11*10^6</f>
        <v>5342061</v>
      </c>
      <c r="W2" s="19">
        <f>'Forecast deaths'!U11*10^6</f>
        <v>5375371</v>
      </c>
      <c r="X2" s="19">
        <f>'Forecast deaths'!V11*10^6</f>
        <v>5408472</v>
      </c>
      <c r="Y2" s="19">
        <f>'Forecast deaths'!W11*10^6</f>
        <v>5440887</v>
      </c>
      <c r="Z2" s="19">
        <f>'Forecast deaths'!X11*10^6</f>
        <v>5472121</v>
      </c>
      <c r="AA2" s="19">
        <f>'Forecast deaths'!Y11*10^6</f>
        <v>5501838</v>
      </c>
      <c r="AB2" s="19">
        <f>'Forecast deaths'!Z11*10^6</f>
        <v>5530532</v>
      </c>
      <c r="AC2" s="19">
        <f>'Forecast deaths'!AA11*10^6</f>
        <v>5557173</v>
      </c>
      <c r="AD2" s="19">
        <f>'Forecast deaths'!AB11*10^6</f>
        <v>5582018</v>
      </c>
      <c r="AE2" s="19">
        <f>'Forecast deaths'!AC11*10^6</f>
        <v>5605208</v>
      </c>
      <c r="AF2" s="19">
        <f>'Forecast deaths'!AD11*10^6</f>
        <v>5626849</v>
      </c>
    </row>
    <row r="3" spans="1:32" x14ac:dyDescent="0.35">
      <c r="A3" t="s">
        <v>12</v>
      </c>
      <c r="B3">
        <f>B2/2</f>
        <v>2592038.5</v>
      </c>
      <c r="C3">
        <f>C2/2</f>
        <v>2650000</v>
      </c>
      <c r="D3">
        <f>D2/2</f>
        <v>2574297.5</v>
      </c>
      <c r="E3">
        <f>E2/2</f>
        <v>2511877.5</v>
      </c>
      <c r="F3">
        <f>F2/2</f>
        <v>2494421</v>
      </c>
      <c r="G3">
        <f>G2/2</f>
        <v>2502488</v>
      </c>
      <c r="H3">
        <f>H2/2</f>
        <v>2510021.5</v>
      </c>
      <c r="I3">
        <f>I2/2</f>
        <v>2517184.5</v>
      </c>
      <c r="J3">
        <f>J2/2</f>
        <v>2524294.5</v>
      </c>
      <c r="K3">
        <f>K2/2</f>
        <v>2531614</v>
      </c>
      <c r="L3">
        <f>L2/2</f>
        <v>2539393.5</v>
      </c>
      <c r="M3">
        <f>M2/2</f>
        <v>2547771.5</v>
      </c>
      <c r="N3">
        <f>N2/2</f>
        <v>2557049.5</v>
      </c>
      <c r="O3">
        <f>O2/2</f>
        <v>2567338.5</v>
      </c>
      <c r="P3">
        <f>P2/2</f>
        <v>2579123.5</v>
      </c>
      <c r="Q3">
        <f>Q2/2</f>
        <v>2592343.5</v>
      </c>
      <c r="R3">
        <f>R2/2</f>
        <v>2606614</v>
      </c>
      <c r="S3">
        <f>S2/2</f>
        <v>2621809.5</v>
      </c>
      <c r="T3">
        <f>T2/2</f>
        <v>2637784</v>
      </c>
      <c r="U3">
        <f>U2/2</f>
        <v>2654278</v>
      </c>
      <c r="V3">
        <f>V2/2</f>
        <v>2671030.5</v>
      </c>
      <c r="W3">
        <f>W2/2</f>
        <v>2687685.5</v>
      </c>
      <c r="X3">
        <f>X2/2</f>
        <v>2704236</v>
      </c>
      <c r="Y3">
        <f>Y2/2</f>
        <v>2720443.5</v>
      </c>
      <c r="Z3">
        <f>Z2/2</f>
        <v>2736060.5</v>
      </c>
      <c r="AA3">
        <f>AA2/2</f>
        <v>2750919</v>
      </c>
      <c r="AB3">
        <f>AB2/2</f>
        <v>2765266</v>
      </c>
      <c r="AC3">
        <f>AC2/2</f>
        <v>2778586.5</v>
      </c>
      <c r="AD3">
        <f>AD2/2</f>
        <v>2791009</v>
      </c>
      <c r="AE3">
        <f>AE2/2</f>
        <v>2802604</v>
      </c>
      <c r="AF3">
        <f>AF2/2</f>
        <v>2813424.5</v>
      </c>
    </row>
    <row r="4" spans="1:32" x14ac:dyDescent="0.35">
      <c r="A4" t="s">
        <v>13</v>
      </c>
      <c r="B4">
        <f>B2/2</f>
        <v>2592038.5</v>
      </c>
      <c r="C4">
        <f>C2/2</f>
        <v>2650000</v>
      </c>
      <c r="D4">
        <f>D2/2</f>
        <v>2574297.5</v>
      </c>
      <c r="E4">
        <f>E2/2</f>
        <v>2511877.5</v>
      </c>
      <c r="F4">
        <f>F2/2</f>
        <v>2494421</v>
      </c>
      <c r="G4">
        <f>G2/2</f>
        <v>2502488</v>
      </c>
      <c r="H4">
        <f>H2/2</f>
        <v>2510021.5</v>
      </c>
      <c r="I4">
        <f>I2/2</f>
        <v>2517184.5</v>
      </c>
      <c r="J4">
        <f>J2/2</f>
        <v>2524294.5</v>
      </c>
      <c r="K4">
        <f>K2/2</f>
        <v>2531614</v>
      </c>
      <c r="L4">
        <f>L2/2</f>
        <v>2539393.5</v>
      </c>
      <c r="M4">
        <f>M2/2</f>
        <v>2547771.5</v>
      </c>
      <c r="N4">
        <f>N2/2</f>
        <v>2557049.5</v>
      </c>
      <c r="O4">
        <f>O2/2</f>
        <v>2567338.5</v>
      </c>
      <c r="P4">
        <f>P2/2</f>
        <v>2579123.5</v>
      </c>
      <c r="Q4">
        <f>Q2/2</f>
        <v>2592343.5</v>
      </c>
      <c r="R4">
        <f>R2/2</f>
        <v>2606614</v>
      </c>
      <c r="S4">
        <f>S2/2</f>
        <v>2621809.5</v>
      </c>
      <c r="T4">
        <f>T2/2</f>
        <v>2637784</v>
      </c>
      <c r="U4">
        <f>U2/2</f>
        <v>2654278</v>
      </c>
      <c r="V4">
        <f>V2/2</f>
        <v>2671030.5</v>
      </c>
      <c r="W4">
        <f>W2/2</f>
        <v>2687685.5</v>
      </c>
      <c r="X4">
        <f>X2/2</f>
        <v>2704236</v>
      </c>
      <c r="Y4">
        <f>Y2/2</f>
        <v>2720443.5</v>
      </c>
      <c r="Z4">
        <f>Z2/2</f>
        <v>2736060.5</v>
      </c>
      <c r="AA4">
        <f>AA2/2</f>
        <v>2750919</v>
      </c>
      <c r="AB4">
        <f>AB2/2</f>
        <v>2765266</v>
      </c>
      <c r="AC4">
        <f>AC2/2</f>
        <v>2778586.5</v>
      </c>
      <c r="AD4">
        <f>AD2/2</f>
        <v>2791009</v>
      </c>
      <c r="AE4">
        <f>AE2/2</f>
        <v>2802604</v>
      </c>
      <c r="AF4">
        <f>AF2/2</f>
        <v>2813424.5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BDD-E666-4744-8A18-3C3377E02922}">
  <sheetPr>
    <tabColor theme="4"/>
  </sheetPr>
  <dimension ref="A1:AF3"/>
  <sheetViews>
    <sheetView workbookViewId="0">
      <selection activeCell="AE18" sqref="AE18"/>
    </sheetView>
  </sheetViews>
  <sheetFormatPr defaultColWidth="11.453125" defaultRowHeight="14.5" x14ac:dyDescent="0.35"/>
  <sheetData>
    <row r="1" spans="1:32" x14ac:dyDescent="0.35">
      <c r="A1" s="21" t="s">
        <v>25</v>
      </c>
      <c r="B1">
        <v>2020</v>
      </c>
      <c r="C1">
        <f>B1+1</f>
        <v>2021</v>
      </c>
      <c r="D1">
        <f t="shared" ref="D1:AE1" si="0">C1+1</f>
        <v>2022</v>
      </c>
      <c r="E1">
        <f t="shared" si="0"/>
        <v>2023</v>
      </c>
      <c r="F1">
        <f t="shared" si="0"/>
        <v>2024</v>
      </c>
      <c r="G1">
        <f t="shared" si="0"/>
        <v>2025</v>
      </c>
      <c r="H1">
        <f t="shared" si="0"/>
        <v>2026</v>
      </c>
      <c r="I1">
        <f t="shared" si="0"/>
        <v>2027</v>
      </c>
      <c r="J1">
        <f t="shared" si="0"/>
        <v>2028</v>
      </c>
      <c r="K1">
        <f t="shared" si="0"/>
        <v>2029</v>
      </c>
      <c r="L1">
        <f t="shared" si="0"/>
        <v>2030</v>
      </c>
      <c r="M1">
        <f t="shared" si="0"/>
        <v>2031</v>
      </c>
      <c r="N1">
        <f t="shared" si="0"/>
        <v>2032</v>
      </c>
      <c r="O1">
        <f t="shared" si="0"/>
        <v>2033</v>
      </c>
      <c r="P1">
        <f t="shared" si="0"/>
        <v>2034</v>
      </c>
      <c r="Q1">
        <f t="shared" si="0"/>
        <v>2035</v>
      </c>
      <c r="R1">
        <f t="shared" si="0"/>
        <v>2036</v>
      </c>
      <c r="S1">
        <f t="shared" si="0"/>
        <v>2037</v>
      </c>
      <c r="T1">
        <f t="shared" si="0"/>
        <v>2038</v>
      </c>
      <c r="U1">
        <f t="shared" si="0"/>
        <v>2039</v>
      </c>
      <c r="V1">
        <f t="shared" si="0"/>
        <v>2040</v>
      </c>
      <c r="W1">
        <f t="shared" si="0"/>
        <v>2041</v>
      </c>
      <c r="X1">
        <f t="shared" si="0"/>
        <v>2042</v>
      </c>
      <c r="Y1">
        <f t="shared" si="0"/>
        <v>2043</v>
      </c>
      <c r="Z1">
        <f t="shared" si="0"/>
        <v>2044</v>
      </c>
      <c r="AA1">
        <f t="shared" si="0"/>
        <v>2045</v>
      </c>
      <c r="AB1">
        <f t="shared" si="0"/>
        <v>2046</v>
      </c>
      <c r="AC1">
        <f t="shared" si="0"/>
        <v>2047</v>
      </c>
      <c r="AD1">
        <f t="shared" si="0"/>
        <v>2048</v>
      </c>
      <c r="AE1">
        <f t="shared" si="0"/>
        <v>2049</v>
      </c>
      <c r="AF1">
        <f>AE1+1</f>
        <v>2050</v>
      </c>
    </row>
    <row r="2" spans="1:32" x14ac:dyDescent="0.35">
      <c r="A2" t="s">
        <v>12</v>
      </c>
      <c r="B2">
        <f>Calcs!B3</f>
        <v>2592038.5</v>
      </c>
      <c r="C2">
        <f>Calcs!C3</f>
        <v>2650000</v>
      </c>
      <c r="D2">
        <f>Calcs!D3</f>
        <v>2574297.5</v>
      </c>
      <c r="E2">
        <f>Calcs!E3</f>
        <v>2511877.5</v>
      </c>
      <c r="F2">
        <f>Calcs!F3</f>
        <v>2494421</v>
      </c>
      <c r="G2">
        <f>Calcs!G3</f>
        <v>2502488</v>
      </c>
      <c r="H2">
        <f>Calcs!H3</f>
        <v>2510021.5</v>
      </c>
      <c r="I2">
        <f>Calcs!I3</f>
        <v>2517184.5</v>
      </c>
      <c r="J2">
        <f>Calcs!J3</f>
        <v>2524294.5</v>
      </c>
      <c r="K2">
        <f>Calcs!K3</f>
        <v>2531614</v>
      </c>
      <c r="L2">
        <f>Calcs!L3</f>
        <v>2539393.5</v>
      </c>
      <c r="M2">
        <f>Calcs!M3</f>
        <v>2547771.5</v>
      </c>
      <c r="N2">
        <f>Calcs!N3</f>
        <v>2557049.5</v>
      </c>
      <c r="O2">
        <f>Calcs!O3</f>
        <v>2567338.5</v>
      </c>
      <c r="P2">
        <f>Calcs!P3</f>
        <v>2579123.5</v>
      </c>
      <c r="Q2">
        <f>Calcs!Q3</f>
        <v>2592343.5</v>
      </c>
      <c r="R2">
        <f>Calcs!R3</f>
        <v>2606614</v>
      </c>
      <c r="S2">
        <f>Calcs!S3</f>
        <v>2621809.5</v>
      </c>
      <c r="T2">
        <f>Calcs!T3</f>
        <v>2637784</v>
      </c>
      <c r="U2">
        <f>Calcs!U3</f>
        <v>2654278</v>
      </c>
      <c r="V2">
        <f>Calcs!V3</f>
        <v>2671030.5</v>
      </c>
      <c r="W2">
        <f>Calcs!W3</f>
        <v>2687685.5</v>
      </c>
      <c r="X2">
        <f>Calcs!X3</f>
        <v>2704236</v>
      </c>
      <c r="Y2">
        <f>Calcs!Y3</f>
        <v>2720443.5</v>
      </c>
      <c r="Z2">
        <f>Calcs!Z3</f>
        <v>2736060.5</v>
      </c>
      <c r="AA2">
        <f>Calcs!AA3</f>
        <v>2750919</v>
      </c>
      <c r="AB2">
        <f>Calcs!AB3</f>
        <v>2765266</v>
      </c>
      <c r="AC2">
        <f>Calcs!AC3</f>
        <v>2778586.5</v>
      </c>
      <c r="AD2">
        <f>Calcs!AD3</f>
        <v>2791009</v>
      </c>
      <c r="AE2">
        <f>Calcs!AE3</f>
        <v>2802604</v>
      </c>
      <c r="AF2">
        <f>Calcs!AF3</f>
        <v>2813424.5</v>
      </c>
    </row>
    <row r="3" spans="1:32" x14ac:dyDescent="0.35">
      <c r="A3" t="s">
        <v>13</v>
      </c>
      <c r="B3">
        <f>Calcs!B4</f>
        <v>2592038.5</v>
      </c>
      <c r="C3">
        <f>Calcs!C4</f>
        <v>2650000</v>
      </c>
      <c r="D3">
        <f>Calcs!D4</f>
        <v>2574297.5</v>
      </c>
      <c r="E3">
        <f>Calcs!E4</f>
        <v>2511877.5</v>
      </c>
      <c r="F3">
        <f>Calcs!F4</f>
        <v>2494421</v>
      </c>
      <c r="G3">
        <f>Calcs!G4</f>
        <v>2502488</v>
      </c>
      <c r="H3">
        <f>Calcs!H4</f>
        <v>2510021.5</v>
      </c>
      <c r="I3">
        <f>Calcs!I4</f>
        <v>2517184.5</v>
      </c>
      <c r="J3">
        <f>Calcs!J4</f>
        <v>2524294.5</v>
      </c>
      <c r="K3">
        <f>Calcs!K4</f>
        <v>2531614</v>
      </c>
      <c r="L3">
        <f>Calcs!L4</f>
        <v>2539393.5</v>
      </c>
      <c r="M3">
        <f>Calcs!M4</f>
        <v>2547771.5</v>
      </c>
      <c r="N3">
        <f>Calcs!N4</f>
        <v>2557049.5</v>
      </c>
      <c r="O3">
        <f>Calcs!O4</f>
        <v>2567338.5</v>
      </c>
      <c r="P3">
        <f>Calcs!P4</f>
        <v>2579123.5</v>
      </c>
      <c r="Q3">
        <f>Calcs!Q4</f>
        <v>2592343.5</v>
      </c>
      <c r="R3">
        <f>Calcs!R4</f>
        <v>2606614</v>
      </c>
      <c r="S3">
        <f>Calcs!S4</f>
        <v>2621809.5</v>
      </c>
      <c r="T3">
        <f>Calcs!T4</f>
        <v>2637784</v>
      </c>
      <c r="U3">
        <f>Calcs!U4</f>
        <v>2654278</v>
      </c>
      <c r="V3">
        <f>Calcs!V4</f>
        <v>2671030.5</v>
      </c>
      <c r="W3">
        <f>Calcs!W4</f>
        <v>2687685.5</v>
      </c>
      <c r="X3">
        <f>Calcs!X4</f>
        <v>2704236</v>
      </c>
      <c r="Y3">
        <f>Calcs!Y4</f>
        <v>2720443.5</v>
      </c>
      <c r="Z3">
        <f>Calcs!Z4</f>
        <v>2736060.5</v>
      </c>
      <c r="AA3">
        <f>Calcs!AA4</f>
        <v>2750919</v>
      </c>
      <c r="AB3">
        <f>Calcs!AB4</f>
        <v>2765266</v>
      </c>
      <c r="AC3">
        <f>Calcs!AC4</f>
        <v>2778586.5</v>
      </c>
      <c r="AD3">
        <f>Calcs!AD4</f>
        <v>2791009</v>
      </c>
      <c r="AE3">
        <f>Calcs!AE4</f>
        <v>2802604</v>
      </c>
      <c r="AF3">
        <f>Calcs!AF4</f>
        <v>2813424.5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EAC407-2C23-460B-9EB1-6E0FD9611C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05CF5-44B5-4E3D-ABCC-9AA2F9B21790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CEE1E253-46C7-4725-AA2F-676C05BF78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Historic Number of deaths</vt:lpstr>
      <vt:lpstr>Forecast deaths</vt:lpstr>
      <vt:lpstr>Calcs</vt:lpstr>
      <vt:lpstr>BDbDT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2023-10-06T15:17:46Z</dcterms:created>
  <dcterms:modified xsi:type="dcterms:W3CDTF">2023-11-20T18:08:06Z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